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70" yWindow="-15" windowWidth="10485" windowHeight="10140"/>
  </bookViews>
  <sheets>
    <sheet name="UG_Ethnic" sheetId="7" r:id="rId1"/>
  </sheets>
  <definedNames>
    <definedName name="_xlnm.Print_Area" localSheetId="0">UG_Ethnic!$A$1:$N$206</definedName>
    <definedName name="_xlnm.Print_Titles" localSheetId="0">UG_Ethnic!$1:$5</definedName>
  </definedNames>
  <calcPr calcId="145621"/>
</workbook>
</file>

<file path=xl/calcChain.xml><?xml version="1.0" encoding="utf-8"?>
<calcChain xmlns="http://schemas.openxmlformats.org/spreadsheetml/2006/main">
  <c r="N199" i="7" l="1"/>
  <c r="M199" i="7"/>
  <c r="L199" i="7"/>
  <c r="K199" i="7"/>
  <c r="J199" i="7"/>
  <c r="I199" i="7"/>
  <c r="H199" i="7"/>
  <c r="G199" i="7"/>
  <c r="F199" i="7"/>
  <c r="E199" i="7"/>
  <c r="M191" i="7" l="1"/>
  <c r="L191" i="7"/>
  <c r="K191" i="7"/>
  <c r="J191" i="7"/>
  <c r="I191" i="7"/>
  <c r="H191" i="7"/>
  <c r="G191" i="7"/>
  <c r="F191" i="7"/>
  <c r="E191" i="7"/>
  <c r="N191" i="7"/>
  <c r="M181" i="7"/>
  <c r="L181" i="7"/>
  <c r="K181" i="7"/>
  <c r="J181" i="7"/>
  <c r="I181" i="7"/>
  <c r="H181" i="7"/>
  <c r="G181" i="7"/>
  <c r="F181" i="7"/>
  <c r="E181" i="7"/>
  <c r="N181" i="7"/>
  <c r="M171" i="7"/>
  <c r="L171" i="7"/>
  <c r="K171" i="7"/>
  <c r="J171" i="7"/>
  <c r="I171" i="7"/>
  <c r="H171" i="7"/>
  <c r="G171" i="7"/>
  <c r="F171" i="7"/>
  <c r="E171" i="7"/>
  <c r="N171" i="7"/>
  <c r="M161" i="7"/>
  <c r="L161" i="7"/>
  <c r="K161" i="7"/>
  <c r="J161" i="7"/>
  <c r="I161" i="7"/>
  <c r="H161" i="7"/>
  <c r="G161" i="7"/>
  <c r="F161" i="7"/>
  <c r="E161" i="7"/>
  <c r="N161" i="7"/>
  <c r="M157" i="7"/>
  <c r="L157" i="7"/>
  <c r="K157" i="7"/>
  <c r="J157" i="7"/>
  <c r="I157" i="7"/>
  <c r="H157" i="7"/>
  <c r="G157" i="7"/>
  <c r="F157" i="7"/>
  <c r="E157" i="7"/>
  <c r="N157" i="7"/>
  <c r="M153" i="7"/>
  <c r="L153" i="7"/>
  <c r="K153" i="7"/>
  <c r="J153" i="7"/>
  <c r="I153" i="7"/>
  <c r="H153" i="7"/>
  <c r="G153" i="7"/>
  <c r="F153" i="7"/>
  <c r="E153" i="7"/>
  <c r="N153" i="7"/>
  <c r="M146" i="7"/>
  <c r="L146" i="7"/>
  <c r="K146" i="7"/>
  <c r="J146" i="7"/>
  <c r="I146" i="7"/>
  <c r="H146" i="7"/>
  <c r="G146" i="7"/>
  <c r="F146" i="7"/>
  <c r="E146" i="7"/>
  <c r="N146" i="7"/>
  <c r="M142" i="7"/>
  <c r="L142" i="7"/>
  <c r="K142" i="7"/>
  <c r="J142" i="7"/>
  <c r="I142" i="7"/>
  <c r="H142" i="7"/>
  <c r="G142" i="7"/>
  <c r="F142" i="7"/>
  <c r="E142" i="7"/>
  <c r="N142" i="7"/>
  <c r="M136" i="7"/>
  <c r="L136" i="7"/>
  <c r="K136" i="7"/>
  <c r="J136" i="7"/>
  <c r="I136" i="7"/>
  <c r="H136" i="7"/>
  <c r="G136" i="7"/>
  <c r="F136" i="7"/>
  <c r="E136" i="7"/>
  <c r="N136" i="7"/>
  <c r="M132" i="7"/>
  <c r="L132" i="7"/>
  <c r="K132" i="7"/>
  <c r="J132" i="7"/>
  <c r="I132" i="7"/>
  <c r="H132" i="7"/>
  <c r="G132" i="7"/>
  <c r="F132" i="7"/>
  <c r="E132" i="7"/>
  <c r="N132" i="7"/>
  <c r="M123" i="7"/>
  <c r="L123" i="7"/>
  <c r="K123" i="7"/>
  <c r="J123" i="7"/>
  <c r="I123" i="7"/>
  <c r="H123" i="7"/>
  <c r="G123" i="7"/>
  <c r="F123" i="7"/>
  <c r="E123" i="7"/>
  <c r="N123" i="7"/>
  <c r="M114" i="7"/>
  <c r="L114" i="7"/>
  <c r="K114" i="7"/>
  <c r="J114" i="7"/>
  <c r="I114" i="7"/>
  <c r="H114" i="7"/>
  <c r="G114" i="7"/>
  <c r="F114" i="7"/>
  <c r="E114" i="7"/>
  <c r="N114" i="7"/>
  <c r="M110" i="7"/>
  <c r="L110" i="7"/>
  <c r="K110" i="7"/>
  <c r="J110" i="7"/>
  <c r="I110" i="7"/>
  <c r="H110" i="7"/>
  <c r="G110" i="7"/>
  <c r="F110" i="7"/>
  <c r="E110" i="7"/>
  <c r="N110" i="7"/>
  <c r="M106" i="7"/>
  <c r="L106" i="7"/>
  <c r="K106" i="7"/>
  <c r="J106" i="7"/>
  <c r="I106" i="7"/>
  <c r="H106" i="7"/>
  <c r="G106" i="7"/>
  <c r="F106" i="7"/>
  <c r="E106" i="7"/>
  <c r="N106" i="7"/>
  <c r="M102" i="7"/>
  <c r="L102" i="7"/>
  <c r="K102" i="7"/>
  <c r="J102" i="7"/>
  <c r="I102" i="7"/>
  <c r="H102" i="7"/>
  <c r="G102" i="7"/>
  <c r="F102" i="7"/>
  <c r="E102" i="7"/>
  <c r="N102" i="7"/>
  <c r="M89" i="7"/>
  <c r="L89" i="7"/>
  <c r="K89" i="7"/>
  <c r="J89" i="7"/>
  <c r="I89" i="7"/>
  <c r="H89" i="7"/>
  <c r="G89" i="7"/>
  <c r="F89" i="7"/>
  <c r="E89" i="7"/>
  <c r="N89" i="7"/>
  <c r="M85" i="7"/>
  <c r="L85" i="7"/>
  <c r="K85" i="7"/>
  <c r="J85" i="7"/>
  <c r="I85" i="7"/>
  <c r="H85" i="7"/>
  <c r="G85" i="7"/>
  <c r="F85" i="7"/>
  <c r="E85" i="7"/>
  <c r="N85" i="7"/>
  <c r="M73" i="7"/>
  <c r="L73" i="7"/>
  <c r="K73" i="7"/>
  <c r="J73" i="7"/>
  <c r="I73" i="7"/>
  <c r="H73" i="7"/>
  <c r="G73" i="7"/>
  <c r="F73" i="7"/>
  <c r="E73" i="7"/>
  <c r="N73" i="7"/>
  <c r="M56" i="7"/>
  <c r="L56" i="7"/>
  <c r="K56" i="7"/>
  <c r="J56" i="7"/>
  <c r="I56" i="7"/>
  <c r="H56" i="7"/>
  <c r="G56" i="7"/>
  <c r="F56" i="7"/>
  <c r="E56" i="7"/>
  <c r="N56" i="7"/>
  <c r="M52" i="7"/>
  <c r="L52" i="7"/>
  <c r="K52" i="7"/>
  <c r="J52" i="7"/>
  <c r="I52" i="7"/>
  <c r="H52" i="7"/>
  <c r="G52" i="7"/>
  <c r="F52" i="7"/>
  <c r="E52" i="7"/>
  <c r="N52" i="7"/>
  <c r="M41" i="7"/>
  <c r="L41" i="7"/>
  <c r="K41" i="7"/>
  <c r="J41" i="7"/>
  <c r="I41" i="7"/>
  <c r="H41" i="7"/>
  <c r="G41" i="7"/>
  <c r="F41" i="7"/>
  <c r="E41" i="7"/>
  <c r="N41" i="7"/>
  <c r="M33" i="7"/>
  <c r="L33" i="7"/>
  <c r="K33" i="7"/>
  <c r="J33" i="7"/>
  <c r="I33" i="7"/>
  <c r="H33" i="7"/>
  <c r="G33" i="7"/>
  <c r="F33" i="7"/>
  <c r="E33" i="7"/>
  <c r="N33" i="7"/>
  <c r="M27" i="7"/>
  <c r="L27" i="7"/>
  <c r="K27" i="7"/>
  <c r="J27" i="7"/>
  <c r="I27" i="7"/>
  <c r="H27" i="7"/>
  <c r="G27" i="7"/>
  <c r="F27" i="7"/>
  <c r="E27" i="7"/>
  <c r="N27" i="7"/>
  <c r="M17" i="7"/>
  <c r="L17" i="7"/>
  <c r="K17" i="7"/>
  <c r="J17" i="7"/>
  <c r="I17" i="7"/>
  <c r="H17" i="7"/>
  <c r="G17" i="7"/>
  <c r="F17" i="7"/>
  <c r="E17" i="7"/>
  <c r="N17" i="7"/>
  <c r="M10" i="7"/>
  <c r="L10" i="7"/>
  <c r="K10" i="7"/>
  <c r="J10" i="7"/>
  <c r="I10" i="7"/>
  <c r="H10" i="7"/>
  <c r="G10" i="7"/>
  <c r="F10" i="7"/>
  <c r="E10" i="7"/>
  <c r="N10" i="7"/>
  <c r="H183" i="7" l="1"/>
  <c r="H195" i="7" s="1"/>
  <c r="J183" i="7"/>
  <c r="G183" i="7"/>
  <c r="K183" i="7"/>
  <c r="K195" i="7" s="1"/>
  <c r="E183" i="7"/>
  <c r="E195" i="7" s="1"/>
  <c r="I183" i="7"/>
  <c r="M183" i="7"/>
  <c r="M195" i="7" s="1"/>
  <c r="N183" i="7"/>
  <c r="N195" i="7" s="1"/>
  <c r="F183" i="7"/>
  <c r="F195" i="7" s="1"/>
  <c r="L183" i="7"/>
  <c r="N148" i="7"/>
  <c r="H148" i="7"/>
  <c r="J148" i="7"/>
  <c r="J195" i="7" s="1"/>
  <c r="G148" i="7"/>
  <c r="K148" i="7"/>
  <c r="E148" i="7"/>
  <c r="I148" i="7"/>
  <c r="I195" i="7" s="1"/>
  <c r="M148" i="7"/>
  <c r="F148" i="7"/>
  <c r="L148" i="7"/>
  <c r="L195" i="7" s="1"/>
  <c r="G91" i="7"/>
  <c r="G195" i="7" s="1"/>
  <c r="K91" i="7"/>
  <c r="E91" i="7"/>
  <c r="I91" i="7"/>
  <c r="M91" i="7"/>
  <c r="N91" i="7"/>
  <c r="H91" i="7"/>
  <c r="L91" i="7"/>
  <c r="F91" i="7"/>
  <c r="J91" i="7"/>
  <c r="K64" i="7"/>
  <c r="G64" i="7"/>
  <c r="E64" i="7"/>
  <c r="I64" i="7"/>
  <c r="M64" i="7"/>
  <c r="N64" i="7"/>
  <c r="H64" i="7"/>
  <c r="L64" i="7"/>
  <c r="F64" i="7"/>
  <c r="J64" i="7"/>
</calcChain>
</file>

<file path=xl/sharedStrings.xml><?xml version="1.0" encoding="utf-8"?>
<sst xmlns="http://schemas.openxmlformats.org/spreadsheetml/2006/main" count="414" uniqueCount="281">
  <si>
    <t>AED</t>
  </si>
  <si>
    <t>BS-AH</t>
  </si>
  <si>
    <t>Art Education K-12</t>
  </si>
  <si>
    <t>ALT</t>
  </si>
  <si>
    <t>BA-AH</t>
  </si>
  <si>
    <t>Arts and Letters</t>
  </si>
  <si>
    <t>ARH</t>
  </si>
  <si>
    <t>Art History</t>
  </si>
  <si>
    <t>ART</t>
  </si>
  <si>
    <t>Art</t>
  </si>
  <si>
    <t>CER</t>
  </si>
  <si>
    <t>BFA-AH</t>
  </si>
  <si>
    <t>Ceramics</t>
  </si>
  <si>
    <t>CMD</t>
  </si>
  <si>
    <t>Communication Design</t>
  </si>
  <si>
    <t>COM</t>
  </si>
  <si>
    <t>Communication Studies</t>
  </si>
  <si>
    <t>Design</t>
  </si>
  <si>
    <t>ENG</t>
  </si>
  <si>
    <t>English</t>
  </si>
  <si>
    <t>ENS</t>
  </si>
  <si>
    <t>English 7-12</t>
  </si>
  <si>
    <t>FIB</t>
  </si>
  <si>
    <t>Fibers</t>
  </si>
  <si>
    <t>FRE</t>
  </si>
  <si>
    <t>French</t>
  </si>
  <si>
    <t>INT</t>
  </si>
  <si>
    <t>Interior Design</t>
  </si>
  <si>
    <t>JBS</t>
  </si>
  <si>
    <t>Journalism</t>
  </si>
  <si>
    <t>MDP</t>
  </si>
  <si>
    <t>Media Production</t>
  </si>
  <si>
    <t>MJD</t>
  </si>
  <si>
    <t>Metals/Jewelry</t>
  </si>
  <si>
    <t>MUE</t>
  </si>
  <si>
    <t>MUSB-AH</t>
  </si>
  <si>
    <t>Music Education</t>
  </si>
  <si>
    <t>MUS</t>
  </si>
  <si>
    <t>Music</t>
  </si>
  <si>
    <t>PCM</t>
  </si>
  <si>
    <t>Public Communication</t>
  </si>
  <si>
    <t>PHI</t>
  </si>
  <si>
    <t>Philosophy</t>
  </si>
  <si>
    <t>PHO</t>
  </si>
  <si>
    <t>Photography</t>
  </si>
  <si>
    <t>SPA</t>
  </si>
  <si>
    <t>TFA</t>
  </si>
  <si>
    <t>Television and Film Arts</t>
  </si>
  <si>
    <t>THA</t>
  </si>
  <si>
    <t>Theater</t>
  </si>
  <si>
    <t>BMEW</t>
  </si>
  <si>
    <t>PREMAJ-ED</t>
  </si>
  <si>
    <t>Pre-Business and Marketing Ed</t>
  </si>
  <si>
    <t>ELEW</t>
  </si>
  <si>
    <t>Pre-Elementary Education</t>
  </si>
  <si>
    <t>EXEW</t>
  </si>
  <si>
    <t>Pre-Exceptional Education</t>
  </si>
  <si>
    <t>ANT</t>
  </si>
  <si>
    <t>BA-NS</t>
  </si>
  <si>
    <t>Anthropology</t>
  </si>
  <si>
    <t>BIO</t>
  </si>
  <si>
    <t>Biology</t>
  </si>
  <si>
    <t>Chemistry</t>
  </si>
  <si>
    <t>EAS</t>
  </si>
  <si>
    <t>BS-NS</t>
  </si>
  <si>
    <t>Earth Sciences</t>
  </si>
  <si>
    <t>ECO</t>
  </si>
  <si>
    <t>Economics</t>
  </si>
  <si>
    <t>FRCW</t>
  </si>
  <si>
    <t>PREMAJ-NS</t>
  </si>
  <si>
    <t>Pre-forensic Chemistry</t>
  </si>
  <si>
    <t>GEG</t>
  </si>
  <si>
    <t>Geography</t>
  </si>
  <si>
    <t>GEO</t>
  </si>
  <si>
    <t>Geology</t>
  </si>
  <si>
    <t>HIS</t>
  </si>
  <si>
    <t>History</t>
  </si>
  <si>
    <t>MAT</t>
  </si>
  <si>
    <t>Mathematics</t>
  </si>
  <si>
    <t>MTS</t>
  </si>
  <si>
    <t>Mathematics 7-12</t>
  </si>
  <si>
    <t>PHY</t>
  </si>
  <si>
    <t>Physics</t>
  </si>
  <si>
    <t>PSC</t>
  </si>
  <si>
    <t>Political Science</t>
  </si>
  <si>
    <t>PSY</t>
  </si>
  <si>
    <t>Psychology</t>
  </si>
  <si>
    <t>SOA</t>
  </si>
  <si>
    <t>Applied Sociology</t>
  </si>
  <si>
    <t>SOC</t>
  </si>
  <si>
    <t>Sociology</t>
  </si>
  <si>
    <t>URP</t>
  </si>
  <si>
    <t>Urban Regional Analysis &amp; Plan</t>
  </si>
  <si>
    <t>BSA</t>
  </si>
  <si>
    <t>BS-SP</t>
  </si>
  <si>
    <t>Business Administration</t>
  </si>
  <si>
    <t>BSAW</t>
  </si>
  <si>
    <t>PREMAJ-SP</t>
  </si>
  <si>
    <t>Pre-Business Administration</t>
  </si>
  <si>
    <t>CISW</t>
  </si>
  <si>
    <t>Pre-Computer Info Systems</t>
  </si>
  <si>
    <t>CRJW</t>
  </si>
  <si>
    <t>Pre-Criminal Justice</t>
  </si>
  <si>
    <t>DIE</t>
  </si>
  <si>
    <t>Dietetics</t>
  </si>
  <si>
    <t>ETE</t>
  </si>
  <si>
    <t>Elec Engineer Tech, Electronic</t>
  </si>
  <si>
    <t>FTT</t>
  </si>
  <si>
    <t>Fashion and Textile Technology</t>
  </si>
  <si>
    <t>HEW</t>
  </si>
  <si>
    <t>Health/Wellness</t>
  </si>
  <si>
    <t>HTR</t>
  </si>
  <si>
    <t>Hospitality Administration</t>
  </si>
  <si>
    <t>MET</t>
  </si>
  <si>
    <t>Mechanical Engineering Tech</t>
  </si>
  <si>
    <t>SLP</t>
  </si>
  <si>
    <t>Speech-Language Pathology</t>
  </si>
  <si>
    <t>SWKW</t>
  </si>
  <si>
    <t>Pre-Social Work</t>
  </si>
  <si>
    <t>TED</t>
  </si>
  <si>
    <t>Technology Education</t>
  </si>
  <si>
    <t>CEDW</t>
  </si>
  <si>
    <t>PREMAJ-UC</t>
  </si>
  <si>
    <t>Undeclared-Childhood Education</t>
  </si>
  <si>
    <t>NON</t>
  </si>
  <si>
    <t>CONTED-UG</t>
  </si>
  <si>
    <t>UG Non-Matriculated</t>
  </si>
  <si>
    <t>UNC</t>
  </si>
  <si>
    <t>Undeclared</t>
  </si>
  <si>
    <t>CED</t>
  </si>
  <si>
    <t>BS-ED</t>
  </si>
  <si>
    <t>Childhood Education</t>
  </si>
  <si>
    <t>CTE</t>
  </si>
  <si>
    <t>Career &amp; Technical Education</t>
  </si>
  <si>
    <t>EXE</t>
  </si>
  <si>
    <t>BSED-ED</t>
  </si>
  <si>
    <t>Tchrs Exceptnal Educ &amp; Elem Ed</t>
  </si>
  <si>
    <t>MTX</t>
  </si>
  <si>
    <t>Mathematics 5-12</t>
  </si>
  <si>
    <t>CIS</t>
  </si>
  <si>
    <t>Computer Information Systems</t>
  </si>
  <si>
    <t>CRJ</t>
  </si>
  <si>
    <t>Criminal Justice</t>
  </si>
  <si>
    <t>SWK</t>
  </si>
  <si>
    <t>Social Work</t>
  </si>
  <si>
    <t>TEC</t>
  </si>
  <si>
    <t>Industrial Technology</t>
  </si>
  <si>
    <t>INS</t>
  </si>
  <si>
    <t>BS-UC</t>
  </si>
  <si>
    <t>Individualized Studies</t>
  </si>
  <si>
    <t>FRS</t>
  </si>
  <si>
    <t>French 7-12</t>
  </si>
  <si>
    <t>SPS</t>
  </si>
  <si>
    <t>Spanish 7-12</t>
  </si>
  <si>
    <t>BME</t>
  </si>
  <si>
    <t>Business and Marketing Ed</t>
  </si>
  <si>
    <t>Exceptional Education</t>
  </si>
  <si>
    <t>SSS</t>
  </si>
  <si>
    <t>Social Studies 7-12</t>
  </si>
  <si>
    <t>SSX</t>
  </si>
  <si>
    <t>Social Studies Education 5-12</t>
  </si>
  <si>
    <t>Fine Arts</t>
  </si>
  <si>
    <t>Business</t>
  </si>
  <si>
    <t>Technology</t>
  </si>
  <si>
    <t>Art Education</t>
  </si>
  <si>
    <t>Communication</t>
  </si>
  <si>
    <t>WFD</t>
  </si>
  <si>
    <t>Wood/Furniture</t>
  </si>
  <si>
    <t>WRT</t>
  </si>
  <si>
    <t>Writing</t>
  </si>
  <si>
    <t>PTG</t>
  </si>
  <si>
    <t>Painting</t>
  </si>
  <si>
    <t>SCL</t>
  </si>
  <si>
    <t>Sculpture</t>
  </si>
  <si>
    <t>CMT</t>
  </si>
  <si>
    <t>Childhood Education and Mathem</t>
  </si>
  <si>
    <t>ECC</t>
  </si>
  <si>
    <t>Early Childhood and Childhood</t>
  </si>
  <si>
    <t>ECE</t>
  </si>
  <si>
    <t>Early Childhood Education</t>
  </si>
  <si>
    <t>CEN</t>
  </si>
  <si>
    <t>Childhood Education and Englis</t>
  </si>
  <si>
    <t>CSH</t>
  </si>
  <si>
    <t>Childhood Education and Spanis</t>
  </si>
  <si>
    <t>CSS</t>
  </si>
  <si>
    <t>Childhood Education and Social</t>
  </si>
  <si>
    <t>University College</t>
  </si>
  <si>
    <t>FRC</t>
  </si>
  <si>
    <t>Forensic Chemistry</t>
  </si>
  <si>
    <t>Geography &amp; Planning</t>
  </si>
  <si>
    <t>AMT</t>
  </si>
  <si>
    <t>Applied Mathematics</t>
  </si>
  <si>
    <t>Health and Wellness</t>
  </si>
  <si>
    <t>Philosophy and Humanities</t>
  </si>
  <si>
    <t>Economics and Finance</t>
  </si>
  <si>
    <t>Earth Sciences and Science Edu</t>
  </si>
  <si>
    <t>History and Social Studies Edu</t>
  </si>
  <si>
    <t>Hospitality &amp; Tourism</t>
  </si>
  <si>
    <t>Dietetics &amp; Nutrition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</si>
  <si>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</si>
  <si>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</si>
  <si>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</si>
  <si>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</si>
  <si>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</si>
  <si>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</si>
  <si>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</si>
  <si>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Total</t>
  </si>
  <si>
    <t>Department</t>
  </si>
  <si>
    <t>All Undergraduate Totals</t>
  </si>
  <si>
    <t>School of The Professions</t>
  </si>
  <si>
    <t xml:space="preserve">Undergraduate </t>
  </si>
  <si>
    <t>White</t>
  </si>
  <si>
    <t>Hispanic</t>
  </si>
  <si>
    <t>Asian</t>
  </si>
  <si>
    <t>Enrollment by School, Program, and Ethnicity</t>
  </si>
  <si>
    <t>[Institutional Research Home]</t>
  </si>
  <si>
    <t>PRT</t>
  </si>
  <si>
    <t>Printmaking</t>
  </si>
  <si>
    <t>School Of Arts and Humanities</t>
  </si>
  <si>
    <t>Black</t>
  </si>
  <si>
    <t>UG-PBC-AH</t>
  </si>
  <si>
    <t>Modern and Classical Languages</t>
  </si>
  <si>
    <t>Spanish Language &amp; Literature</t>
  </si>
  <si>
    <t>UG-PBC-ED</t>
  </si>
  <si>
    <t>Elementary Education &amp; Reading</t>
  </si>
  <si>
    <t>UG-PBC-NS</t>
  </si>
  <si>
    <t>UG-PBC-SP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</si>
  <si>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</si>
  <si>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</si>
  <si>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</si>
  <si>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</si>
  <si>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</si>
  <si>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</si>
  <si>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</si>
  <si>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Hawaiian</t>
  </si>
  <si>
    <t>Indian</t>
  </si>
  <si>
    <t>Inter.</t>
  </si>
  <si>
    <t>Two or More</t>
  </si>
  <si>
    <t>Undiscl</t>
  </si>
  <si>
    <t>Career &amp; Technical Ed</t>
  </si>
  <si>
    <t>Career &amp; Technical Ed Total</t>
  </si>
  <si>
    <t>Elementary Education &amp; Reading Total</t>
  </si>
  <si>
    <t>Exceptional Education Total</t>
  </si>
  <si>
    <t>Business Total</t>
  </si>
  <si>
    <t>FCS</t>
  </si>
  <si>
    <t>Family and Consumer Sci Edu</t>
  </si>
  <si>
    <t>CIT</t>
  </si>
  <si>
    <t>Childhood Education and Italia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</si>
  <si>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</si>
  <si>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</si>
  <si>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</si>
  <si>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</si>
  <si>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</si>
  <si>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</si>
  <si>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</si>
  <si>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</si>
  <si>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</si>
  <si>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Computer Information Systems Total</t>
  </si>
  <si>
    <t>Criminal Justice Total</t>
  </si>
  <si>
    <t>Social Work Total</t>
  </si>
  <si>
    <t>ETS</t>
  </si>
  <si>
    <t>Elec Eng Tec, Smart Grid</t>
  </si>
  <si>
    <t>Technology Total</t>
  </si>
  <si>
    <t>PDG</t>
  </si>
  <si>
    <t>Non-Matric Post Degree</t>
  </si>
  <si>
    <t>SPN</t>
  </si>
  <si>
    <t>Spanish</t>
  </si>
  <si>
    <t>CFR</t>
  </si>
  <si>
    <t>Childhood Education and French</t>
  </si>
  <si>
    <t>CHE</t>
  </si>
  <si>
    <t>Fashion Textile Technology</t>
  </si>
  <si>
    <t>University College Total</t>
  </si>
  <si>
    <t>Continuing Professional Studie</t>
  </si>
  <si>
    <t>CSC</t>
  </si>
  <si>
    <t>Continuing Studies/Contract Co</t>
  </si>
  <si>
    <t>[Fall 2013 - Fact Sheet]</t>
  </si>
  <si>
    <t>Fall 2013</t>
  </si>
  <si>
    <t>FEX</t>
  </si>
  <si>
    <t>NONDEGREE-UG</t>
  </si>
  <si>
    <t>Foreign Exchange</t>
  </si>
  <si>
    <t>All Undergraduate  and Exchange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</si>
</sst>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</font>
    <font>
      <sz val="10"/>
      <name val="MS Sans Serif"/>
      <family val="2"/>
    </font>
    <font>
      <u/>
      <sz val="11"/>
      <color indexed="12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sz val="14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2" fillId="0" borderId="0"/>
    <xf numFmtId="0" fontId="3" fillId="0" borderId="0"/>
    <xf numFmtId="0" fontId="5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/>
    <xf numFmtId="0" fontId="22" fillId="33" borderId="0" xfId="0" applyFont="1" applyFill="1"/>
    <xf numFmtId="0" fontId="23" fillId="33" borderId="1" xfId="0" applyFont="1" applyFill="1" applyBorder="1"/>
    <xf numFmtId="0" fontId="23" fillId="33" borderId="1" xfId="0" applyFont="1" applyFill="1" applyBorder="1" applyAlignment="1">
      <alignment horizontal="right"/>
    </xf>
    <xf numFmtId="0" fontId="24" fillId="33" borderId="0" xfId="0" applyFont="1" applyFill="1"/>
    <xf numFmtId="0" fontId="23" fillId="33" borderId="0" xfId="0" applyFont="1" applyFill="1"/>
    <xf numFmtId="3" fontId="23" fillId="33" borderId="0" xfId="0" applyNumberFormat="1" applyFont="1" applyFill="1"/>
    <xf numFmtId="0" fontId="23" fillId="33" borderId="0" xfId="0" applyFont="1" applyFill="1" applyAlignment="1">
      <alignment horizontal="right"/>
    </xf>
    <xf numFmtId="164" fontId="23" fillId="33" borderId="0" xfId="28" applyNumberFormat="1" applyFont="1" applyFill="1"/>
    <xf numFmtId="0" fontId="25" fillId="33" borderId="0" xfId="0" applyFont="1" applyFill="1" applyAlignment="1">
      <alignment horizontal="center"/>
    </xf>
    <xf numFmtId="0" fontId="23" fillId="33" borderId="11" xfId="0" applyFont="1" applyFill="1" applyBorder="1"/>
    <xf numFmtId="0" fontId="20" fillId="33" borderId="0" xfId="0" applyFont="1" applyFill="1"/>
    <xf numFmtId="0" fontId="0" fillId="33" borderId="0" xfId="0" applyFill="1"/>
    <xf numFmtId="0" fontId="0" fillId="33" borderId="0" xfId="0" applyNumberFormat="1" applyFill="1"/>
    <xf numFmtId="0" fontId="20" fillId="33" borderId="0" xfId="0" applyNumberFormat="1" applyFont="1" applyFill="1"/>
    <xf numFmtId="0" fontId="0" fillId="33" borderId="0" xfId="0" applyNumberFormat="1" applyFill="1" applyBorder="1"/>
    <xf numFmtId="0" fontId="20" fillId="0" borderId="0" xfId="0" applyFont="1"/>
    <xf numFmtId="0" fontId="25" fillId="33" borderId="0" xfId="0" applyFont="1" applyFill="1" applyAlignment="1">
      <alignment horizontal="center"/>
    </xf>
    <xf numFmtId="0" fontId="1" fillId="33" borderId="0" xfId="35" applyFill="1" applyAlignment="1" applyProtection="1">
      <alignment horizontal="center"/>
    </xf>
    <xf numFmtId="0" fontId="4" fillId="33" borderId="0" xfId="35" applyFont="1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all02files/sdf01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index.html" TargetMode="External"/><Relationship Id="rId1" Type="http://schemas.openxmlformats.org/officeDocument/2006/relationships/hyperlink" Target="../index.html" TargetMode="External"/><Relationship Id="rId6" Type="http://schemas.openxmlformats.org/officeDocument/2006/relationships/hyperlink" Target="../factfall13.htm" TargetMode="External"/><Relationship Id="rId5" Type="http://schemas.openxmlformats.org/officeDocument/2006/relationships/hyperlink" Target="../factfall10.htm" TargetMode="External"/><Relationship Id="rId4" Type="http://schemas.openxmlformats.org/officeDocument/2006/relationships/hyperlink" Target="../factfall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zoomScale="90" zoomScaleNormal="90" zoomScaleSheetLayoutView="70" workbookViewId="0">
      <selection activeCell="O198" sqref="O198"/>
    </sheetView>
  </sheetViews>
  <sheetFormatPr defaultColWidth="11.28515625" defaultRowHeight="15" x14ac:dyDescent="0.25"/>
  <cols>
    <col min="1" max="1" width="18.42578125" style="1" customWidth="1"/>
    <col min="2" max="2" width="13.28515625" style="1" bestFit="1" customWidth="1"/>
    <col min="3" max="3" width="15.85546875" style="1" customWidth="1"/>
    <col min="4" max="4" width="28.5703125" style="1" customWidth="1"/>
    <col min="5" max="5" width="6.5703125" style="1" bestFit="1" customWidth="1"/>
    <col min="6" max="6" width="7.28515625" style="1" bestFit="1" customWidth="1"/>
    <col min="7" max="7" width="10.5703125" style="1" bestFit="1" customWidth="1"/>
    <col min="8" max="8" width="10" style="1" bestFit="1" customWidth="1"/>
    <col min="9" max="9" width="7.7109375" style="1" bestFit="1" customWidth="1"/>
    <col min="10" max="10" width="6.5703125" style="1" bestFit="1" customWidth="1"/>
    <col min="11" max="11" width="13.5703125" style="1" bestFit="1" customWidth="1"/>
    <col min="12" max="12" width="8.7109375" style="1" bestFit="1" customWidth="1"/>
    <col min="13" max="14" width="7.42578125" style="1" bestFit="1" customWidth="1"/>
    <col min="15" max="16384" width="11.28515625" style="1"/>
  </cols>
  <sheetData>
    <row r="1" spans="1:14" ht="18.75" x14ac:dyDescent="0.3">
      <c r="A1" s="17" t="s">
        <v>210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 x14ac:dyDescent="0.3">
      <c r="A2" s="17" t="s">
        <v>214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.75" x14ac:dyDescent="0.3">
      <c r="A3" s="17" t="s">
        <v>276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8.75" x14ac:dyDescent="0.3">
      <c r="A4" s="9"/>
      <c r="B4" s="9"/>
      <c r="C4" s="9"/>
      <c r="D4" s="9"/>
      <c r="E4" s="7"/>
      <c r="F4" s="7"/>
      <c r="G4" s="7"/>
      <c r="H4" s="7"/>
      <c r="I4" s="7"/>
      <c r="J4" s="7"/>
      <c r="K4" s="7"/>
      <c r="L4" s="7"/>
    </row>
    <row r="5" spans="1:14" x14ac:dyDescent="0.25">
      <c r="A5" s="2" t="s">
        <v>207</v>
      </c>
      <c r="B5" s="2" t="s">
        <v>203</v>
      </c>
      <c r="C5" s="2" t="s">
        <v>204</v>
      </c>
      <c r="D5" s="2" t="s">
        <v>205</v>
      </c>
      <c r="E5" s="10" t="s">
        <v>213</v>
      </c>
      <c r="F5" s="10" t="s">
        <v>219</v>
      </c>
      <c r="G5" s="10" t="s">
        <v>234</v>
      </c>
      <c r="H5" s="10" t="s">
        <v>212</v>
      </c>
      <c r="I5" s="10" t="s">
        <v>235</v>
      </c>
      <c r="J5" s="10" t="s">
        <v>236</v>
      </c>
      <c r="K5" s="10" t="s">
        <v>237</v>
      </c>
      <c r="L5" s="10" t="s">
        <v>238</v>
      </c>
      <c r="M5" s="10" t="s">
        <v>211</v>
      </c>
      <c r="N5" s="3" t="s">
        <v>206</v>
      </c>
    </row>
    <row r="7" spans="1:14" x14ac:dyDescent="0.25">
      <c r="A7" s="4" t="s">
        <v>200</v>
      </c>
    </row>
    <row r="8" spans="1:14" x14ac:dyDescent="0.25">
      <c r="A8" s="11" t="s">
        <v>164</v>
      </c>
      <c r="B8" s="12" t="s">
        <v>0</v>
      </c>
      <c r="C8" s="11" t="s">
        <v>1</v>
      </c>
      <c r="D8" s="12" t="s">
        <v>2</v>
      </c>
      <c r="E8" s="13">
        <v>4</v>
      </c>
      <c r="F8" s="13"/>
      <c r="G8" s="13"/>
      <c r="H8" s="13">
        <v>3</v>
      </c>
      <c r="I8" s="13"/>
      <c r="J8" s="13">
        <v>1</v>
      </c>
      <c r="K8" s="13"/>
      <c r="L8" s="13"/>
      <c r="M8" s="13">
        <v>50</v>
      </c>
      <c r="N8" s="13">
        <v>58</v>
      </c>
    </row>
    <row r="9" spans="1:14" x14ac:dyDescent="0.25">
      <c r="A9" s="11"/>
      <c r="B9" s="12"/>
      <c r="C9" s="11" t="s">
        <v>220</v>
      </c>
      <c r="D9" s="12" t="s">
        <v>2</v>
      </c>
      <c r="E9" s="13"/>
      <c r="F9" s="13">
        <v>1</v>
      </c>
      <c r="G9" s="13"/>
      <c r="H9" s="13">
        <v>1</v>
      </c>
      <c r="I9" s="13"/>
      <c r="J9" s="13"/>
      <c r="K9" s="13">
        <v>1</v>
      </c>
      <c r="L9" s="13"/>
      <c r="M9" s="13">
        <v>6</v>
      </c>
      <c r="N9" s="13">
        <v>9</v>
      </c>
    </row>
    <row r="10" spans="1:14" x14ac:dyDescent="0.25">
      <c r="A10" s="11" t="s">
        <v>227</v>
      </c>
      <c r="B10" s="11"/>
      <c r="C10" s="11"/>
      <c r="D10" s="11"/>
      <c r="E10" s="14">
        <f t="shared" ref="E10:M10" si="0">SUM(E8:E9)</f>
        <v>4</v>
      </c>
      <c r="F10" s="14">
        <f t="shared" si="0"/>
        <v>1</v>
      </c>
      <c r="G10" s="14">
        <f t="shared" si="0"/>
        <v>0</v>
      </c>
      <c r="H10" s="14">
        <f t="shared" si="0"/>
        <v>4</v>
      </c>
      <c r="I10" s="14">
        <f t="shared" si="0"/>
        <v>0</v>
      </c>
      <c r="J10" s="14">
        <f t="shared" si="0"/>
        <v>1</v>
      </c>
      <c r="K10" s="14">
        <f t="shared" si="0"/>
        <v>1</v>
      </c>
      <c r="L10" s="14">
        <f t="shared" si="0"/>
        <v>0</v>
      </c>
      <c r="M10" s="14">
        <f t="shared" si="0"/>
        <v>56</v>
      </c>
      <c r="N10" s="14">
        <f>SUM(N8:N9)</f>
        <v>67</v>
      </c>
    </row>
    <row r="11" spans="1:14" s="5" customFormat="1" x14ac:dyDescent="0.2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11" t="s">
        <v>165</v>
      </c>
      <c r="B12" s="12" t="s">
        <v>15</v>
      </c>
      <c r="C12" s="11" t="s">
        <v>4</v>
      </c>
      <c r="D12" s="12" t="s">
        <v>16</v>
      </c>
      <c r="E12" s="13">
        <v>2</v>
      </c>
      <c r="F12" s="13">
        <v>45</v>
      </c>
      <c r="G12" s="13">
        <v>2</v>
      </c>
      <c r="H12" s="13">
        <v>17</v>
      </c>
      <c r="I12" s="13">
        <v>2</v>
      </c>
      <c r="J12" s="13">
        <v>1</v>
      </c>
      <c r="K12" s="13">
        <v>9</v>
      </c>
      <c r="L12" s="13"/>
      <c r="M12" s="13">
        <v>110</v>
      </c>
      <c r="N12" s="13">
        <v>188</v>
      </c>
    </row>
    <row r="13" spans="1:14" x14ac:dyDescent="0.25">
      <c r="A13" s="11"/>
      <c r="B13" s="12" t="s">
        <v>28</v>
      </c>
      <c r="C13" s="11" t="s">
        <v>4</v>
      </c>
      <c r="D13" s="12" t="s">
        <v>29</v>
      </c>
      <c r="E13" s="13">
        <v>1</v>
      </c>
      <c r="F13" s="13">
        <v>42</v>
      </c>
      <c r="G13" s="13"/>
      <c r="H13" s="13">
        <v>13</v>
      </c>
      <c r="I13" s="13"/>
      <c r="J13" s="13">
        <v>1</v>
      </c>
      <c r="K13" s="13">
        <v>4</v>
      </c>
      <c r="L13" s="13">
        <v>1</v>
      </c>
      <c r="M13" s="13">
        <v>90</v>
      </c>
      <c r="N13" s="13">
        <v>152</v>
      </c>
    </row>
    <row r="14" spans="1:14" x14ac:dyDescent="0.25">
      <c r="A14" s="11"/>
      <c r="B14" s="12" t="s">
        <v>30</v>
      </c>
      <c r="C14" s="11" t="s">
        <v>4</v>
      </c>
      <c r="D14" s="12" t="s">
        <v>31</v>
      </c>
      <c r="E14" s="13">
        <v>3</v>
      </c>
      <c r="F14" s="13">
        <v>60</v>
      </c>
      <c r="G14" s="13"/>
      <c r="H14" s="13">
        <v>22</v>
      </c>
      <c r="I14" s="13">
        <v>2</v>
      </c>
      <c r="J14" s="13">
        <v>2</v>
      </c>
      <c r="K14" s="13">
        <v>5</v>
      </c>
      <c r="L14" s="13">
        <v>1</v>
      </c>
      <c r="M14" s="13">
        <v>104</v>
      </c>
      <c r="N14" s="13">
        <v>199</v>
      </c>
    </row>
    <row r="15" spans="1:14" x14ac:dyDescent="0.25">
      <c r="A15" s="11"/>
      <c r="B15" s="12" t="s">
        <v>39</v>
      </c>
      <c r="C15" s="11" t="s">
        <v>4</v>
      </c>
      <c r="D15" s="12" t="s">
        <v>40</v>
      </c>
      <c r="E15" s="13">
        <v>1</v>
      </c>
      <c r="F15" s="13">
        <v>49</v>
      </c>
      <c r="G15" s="13"/>
      <c r="H15" s="13">
        <v>22</v>
      </c>
      <c r="I15" s="13"/>
      <c r="J15" s="13">
        <v>2</v>
      </c>
      <c r="K15" s="13">
        <v>12</v>
      </c>
      <c r="L15" s="13"/>
      <c r="M15" s="13">
        <v>107</v>
      </c>
      <c r="N15" s="13">
        <v>193</v>
      </c>
    </row>
    <row r="16" spans="1:14" x14ac:dyDescent="0.25">
      <c r="A16" s="11"/>
      <c r="B16" s="12" t="s">
        <v>46</v>
      </c>
      <c r="C16" s="11" t="s">
        <v>4</v>
      </c>
      <c r="D16" s="12" t="s">
        <v>47</v>
      </c>
      <c r="E16" s="13">
        <v>1</v>
      </c>
      <c r="F16" s="13">
        <v>6</v>
      </c>
      <c r="G16" s="13"/>
      <c r="H16" s="13">
        <v>2</v>
      </c>
      <c r="I16" s="13"/>
      <c r="J16" s="13">
        <v>1</v>
      </c>
      <c r="K16" s="13">
        <v>1</v>
      </c>
      <c r="L16" s="13"/>
      <c r="M16" s="13">
        <v>40</v>
      </c>
      <c r="N16" s="13">
        <v>51</v>
      </c>
    </row>
    <row r="17" spans="1:14" x14ac:dyDescent="0.25">
      <c r="A17" s="11" t="s">
        <v>228</v>
      </c>
      <c r="B17" s="11"/>
      <c r="C17" s="11"/>
      <c r="D17" s="11"/>
      <c r="E17" s="14">
        <f t="shared" ref="E17:M17" si="1">SUM(E12:E16)</f>
        <v>8</v>
      </c>
      <c r="F17" s="14">
        <f t="shared" si="1"/>
        <v>202</v>
      </c>
      <c r="G17" s="14">
        <f t="shared" si="1"/>
        <v>2</v>
      </c>
      <c r="H17" s="14">
        <f t="shared" si="1"/>
        <v>76</v>
      </c>
      <c r="I17" s="14">
        <f t="shared" si="1"/>
        <v>4</v>
      </c>
      <c r="J17" s="14">
        <f t="shared" si="1"/>
        <v>7</v>
      </c>
      <c r="K17" s="14">
        <f t="shared" si="1"/>
        <v>31</v>
      </c>
      <c r="L17" s="14">
        <f t="shared" si="1"/>
        <v>2</v>
      </c>
      <c r="M17" s="14">
        <f t="shared" si="1"/>
        <v>451</v>
      </c>
      <c r="N17" s="14">
        <f>SUM(N12:N16)</f>
        <v>783</v>
      </c>
    </row>
    <row r="18" spans="1:14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11" t="s">
        <v>17</v>
      </c>
      <c r="B19" s="12" t="s">
        <v>10</v>
      </c>
      <c r="C19" s="11" t="s">
        <v>11</v>
      </c>
      <c r="D19" s="12" t="s">
        <v>12</v>
      </c>
      <c r="E19" s="13"/>
      <c r="F19" s="13"/>
      <c r="G19" s="13"/>
      <c r="H19" s="13"/>
      <c r="I19" s="13"/>
      <c r="J19" s="13"/>
      <c r="K19" s="13"/>
      <c r="L19" s="13"/>
      <c r="M19" s="13">
        <v>5</v>
      </c>
      <c r="N19" s="13">
        <v>5</v>
      </c>
    </row>
    <row r="20" spans="1:14" x14ac:dyDescent="0.25">
      <c r="A20" s="11"/>
      <c r="B20" s="12"/>
      <c r="C20" s="11" t="s">
        <v>1</v>
      </c>
      <c r="D20" s="12" t="s">
        <v>12</v>
      </c>
      <c r="E20" s="13"/>
      <c r="F20" s="13"/>
      <c r="G20" s="13"/>
      <c r="H20" s="13"/>
      <c r="I20" s="13"/>
      <c r="J20" s="13"/>
      <c r="K20" s="13"/>
      <c r="L20" s="13"/>
      <c r="M20" s="13">
        <v>7</v>
      </c>
      <c r="N20" s="13">
        <v>7</v>
      </c>
    </row>
    <row r="21" spans="1:14" x14ac:dyDescent="0.25">
      <c r="A21" s="11"/>
      <c r="B21" s="12" t="s">
        <v>13</v>
      </c>
      <c r="C21" s="11" t="s">
        <v>11</v>
      </c>
      <c r="D21" s="12" t="s">
        <v>14</v>
      </c>
      <c r="E21" s="13">
        <v>5</v>
      </c>
      <c r="F21" s="13">
        <v>10</v>
      </c>
      <c r="G21" s="13"/>
      <c r="H21" s="13">
        <v>6</v>
      </c>
      <c r="I21" s="13"/>
      <c r="J21" s="13">
        <v>1</v>
      </c>
      <c r="K21" s="13">
        <v>5</v>
      </c>
      <c r="L21" s="13">
        <v>1</v>
      </c>
      <c r="M21" s="13">
        <v>130</v>
      </c>
      <c r="N21" s="13">
        <v>158</v>
      </c>
    </row>
    <row r="22" spans="1:14" x14ac:dyDescent="0.25">
      <c r="A22" s="11"/>
      <c r="B22" s="12" t="s">
        <v>22</v>
      </c>
      <c r="C22" s="11" t="s">
        <v>11</v>
      </c>
      <c r="D22" s="12" t="s">
        <v>23</v>
      </c>
      <c r="E22" s="13"/>
      <c r="F22" s="13"/>
      <c r="G22" s="13"/>
      <c r="H22" s="13">
        <v>1</v>
      </c>
      <c r="I22" s="13"/>
      <c r="J22" s="13"/>
      <c r="K22" s="13"/>
      <c r="L22" s="13"/>
      <c r="M22" s="13">
        <v>1</v>
      </c>
      <c r="N22" s="13">
        <v>2</v>
      </c>
    </row>
    <row r="23" spans="1:14" x14ac:dyDescent="0.25">
      <c r="A23" s="11"/>
      <c r="B23" s="12"/>
      <c r="C23" s="11" t="s">
        <v>1</v>
      </c>
      <c r="D23" s="12" t="s">
        <v>23</v>
      </c>
      <c r="E23" s="13"/>
      <c r="F23" s="13"/>
      <c r="G23" s="13"/>
      <c r="H23" s="13"/>
      <c r="I23" s="13"/>
      <c r="J23" s="13"/>
      <c r="K23" s="13"/>
      <c r="L23" s="13">
        <v>1</v>
      </c>
      <c r="M23" s="13">
        <v>3</v>
      </c>
      <c r="N23" s="13">
        <v>4</v>
      </c>
    </row>
    <row r="24" spans="1:14" s="5" customFormat="1" x14ac:dyDescent="0.25">
      <c r="A24" s="11"/>
      <c r="B24" s="12" t="s">
        <v>32</v>
      </c>
      <c r="C24" s="11" t="s">
        <v>11</v>
      </c>
      <c r="D24" s="12" t="s">
        <v>33</v>
      </c>
      <c r="E24" s="13"/>
      <c r="F24" s="13"/>
      <c r="G24" s="13"/>
      <c r="H24" s="13"/>
      <c r="I24" s="13"/>
      <c r="J24" s="13"/>
      <c r="K24" s="13"/>
      <c r="L24" s="13"/>
      <c r="M24" s="13">
        <v>5</v>
      </c>
      <c r="N24" s="13">
        <v>5</v>
      </c>
    </row>
    <row r="25" spans="1:14" x14ac:dyDescent="0.25">
      <c r="A25" s="11"/>
      <c r="B25" s="12"/>
      <c r="C25" s="11" t="s">
        <v>1</v>
      </c>
      <c r="D25" s="12" t="s">
        <v>33</v>
      </c>
      <c r="E25" s="13"/>
      <c r="F25" s="13">
        <v>2</v>
      </c>
      <c r="G25" s="13"/>
      <c r="H25" s="13"/>
      <c r="I25" s="13"/>
      <c r="J25" s="13"/>
      <c r="K25" s="13"/>
      <c r="L25" s="13"/>
      <c r="M25" s="13">
        <v>9</v>
      </c>
      <c r="N25" s="13">
        <v>11</v>
      </c>
    </row>
    <row r="26" spans="1:14" x14ac:dyDescent="0.25">
      <c r="A26" s="11"/>
      <c r="B26" s="12" t="s">
        <v>166</v>
      </c>
      <c r="C26" s="11" t="s">
        <v>1</v>
      </c>
      <c r="D26" s="12" t="s">
        <v>167</v>
      </c>
      <c r="E26" s="13"/>
      <c r="F26" s="13">
        <v>2</v>
      </c>
      <c r="G26" s="13"/>
      <c r="H26" s="13"/>
      <c r="I26" s="13"/>
      <c r="J26" s="13"/>
      <c r="K26" s="13"/>
      <c r="L26" s="13"/>
      <c r="M26" s="13">
        <v>11</v>
      </c>
      <c r="N26" s="13">
        <v>13</v>
      </c>
    </row>
    <row r="27" spans="1:14" x14ac:dyDescent="0.25">
      <c r="A27" s="11" t="s">
        <v>229</v>
      </c>
      <c r="B27" s="11"/>
      <c r="C27" s="11"/>
      <c r="D27" s="11"/>
      <c r="E27" s="14">
        <f t="shared" ref="E27:M27" si="2">SUM(E19:E26)</f>
        <v>5</v>
      </c>
      <c r="F27" s="14">
        <f t="shared" si="2"/>
        <v>14</v>
      </c>
      <c r="G27" s="14">
        <f t="shared" si="2"/>
        <v>0</v>
      </c>
      <c r="H27" s="14">
        <f t="shared" si="2"/>
        <v>7</v>
      </c>
      <c r="I27" s="14">
        <f t="shared" si="2"/>
        <v>0</v>
      </c>
      <c r="J27" s="14">
        <f t="shared" si="2"/>
        <v>1</v>
      </c>
      <c r="K27" s="14">
        <f t="shared" si="2"/>
        <v>5</v>
      </c>
      <c r="L27" s="14">
        <f t="shared" si="2"/>
        <v>2</v>
      </c>
      <c r="M27" s="14">
        <f t="shared" si="2"/>
        <v>171</v>
      </c>
      <c r="N27" s="14">
        <f>SUM(N19:N26)</f>
        <v>205</v>
      </c>
    </row>
    <row r="28" spans="1:14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11" t="s">
        <v>19</v>
      </c>
      <c r="B29" s="12" t="s">
        <v>18</v>
      </c>
      <c r="C29" s="11" t="s">
        <v>4</v>
      </c>
      <c r="D29" s="12" t="s">
        <v>19</v>
      </c>
      <c r="E29" s="13"/>
      <c r="F29" s="13">
        <v>33</v>
      </c>
      <c r="G29" s="13"/>
      <c r="H29" s="13">
        <v>18</v>
      </c>
      <c r="I29" s="13">
        <v>2</v>
      </c>
      <c r="J29" s="13"/>
      <c r="K29" s="13">
        <v>5</v>
      </c>
      <c r="L29" s="13"/>
      <c r="M29" s="13">
        <v>128</v>
      </c>
      <c r="N29" s="13">
        <v>186</v>
      </c>
    </row>
    <row r="30" spans="1:14" x14ac:dyDescent="0.25">
      <c r="A30" s="11"/>
      <c r="B30" s="12" t="s">
        <v>20</v>
      </c>
      <c r="C30" s="11" t="s">
        <v>1</v>
      </c>
      <c r="D30" s="12" t="s">
        <v>21</v>
      </c>
      <c r="E30" s="13"/>
      <c r="F30" s="13">
        <v>8</v>
      </c>
      <c r="G30" s="13"/>
      <c r="H30" s="13">
        <v>6</v>
      </c>
      <c r="I30" s="13"/>
      <c r="J30" s="13"/>
      <c r="K30" s="13">
        <v>2</v>
      </c>
      <c r="L30" s="13"/>
      <c r="M30" s="13">
        <v>38</v>
      </c>
      <c r="N30" s="13">
        <v>54</v>
      </c>
    </row>
    <row r="31" spans="1:14" x14ac:dyDescent="0.25">
      <c r="A31" s="11"/>
      <c r="B31" s="12"/>
      <c r="C31" s="11" t="s">
        <v>220</v>
      </c>
      <c r="D31" s="12" t="s">
        <v>21</v>
      </c>
      <c r="E31" s="13">
        <v>1</v>
      </c>
      <c r="F31" s="13"/>
      <c r="G31" s="13"/>
      <c r="H31" s="13"/>
      <c r="I31" s="13"/>
      <c r="J31" s="13"/>
      <c r="K31" s="13"/>
      <c r="L31" s="13"/>
      <c r="M31" s="13">
        <v>2</v>
      </c>
      <c r="N31" s="13">
        <v>3</v>
      </c>
    </row>
    <row r="32" spans="1:14" x14ac:dyDescent="0.25">
      <c r="A32" s="11"/>
      <c r="B32" s="12" t="s">
        <v>168</v>
      </c>
      <c r="C32" s="11" t="s">
        <v>4</v>
      </c>
      <c r="D32" s="12" t="s">
        <v>169</v>
      </c>
      <c r="E32" s="13">
        <v>1</v>
      </c>
      <c r="F32" s="13">
        <v>3</v>
      </c>
      <c r="G32" s="13"/>
      <c r="H32" s="13">
        <v>2</v>
      </c>
      <c r="I32" s="13"/>
      <c r="J32" s="13"/>
      <c r="K32" s="13">
        <v>1</v>
      </c>
      <c r="L32" s="13"/>
      <c r="M32" s="13">
        <v>14</v>
      </c>
      <c r="N32" s="13">
        <v>21</v>
      </c>
    </row>
    <row r="33" spans="1:14" x14ac:dyDescent="0.25">
      <c r="A33" s="11" t="s">
        <v>230</v>
      </c>
      <c r="B33" s="11"/>
      <c r="C33" s="11"/>
      <c r="D33" s="11"/>
      <c r="E33" s="14">
        <f t="shared" ref="E33:M33" si="3">SUM(E29:E32)</f>
        <v>2</v>
      </c>
      <c r="F33" s="14">
        <f t="shared" si="3"/>
        <v>44</v>
      </c>
      <c r="G33" s="14">
        <f t="shared" si="3"/>
        <v>0</v>
      </c>
      <c r="H33" s="14">
        <f t="shared" si="3"/>
        <v>26</v>
      </c>
      <c r="I33" s="14">
        <f t="shared" si="3"/>
        <v>2</v>
      </c>
      <c r="J33" s="14">
        <f t="shared" si="3"/>
        <v>0</v>
      </c>
      <c r="K33" s="14">
        <f t="shared" si="3"/>
        <v>8</v>
      </c>
      <c r="L33" s="14">
        <f t="shared" si="3"/>
        <v>0</v>
      </c>
      <c r="M33" s="14">
        <f t="shared" si="3"/>
        <v>182</v>
      </c>
      <c r="N33" s="14">
        <f>SUM(N29:N32)</f>
        <v>264</v>
      </c>
    </row>
    <row r="34" spans="1:14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11" t="s">
        <v>161</v>
      </c>
      <c r="B35" s="12" t="s">
        <v>6</v>
      </c>
      <c r="C35" s="11" t="s">
        <v>4</v>
      </c>
      <c r="D35" s="12" t="s">
        <v>7</v>
      </c>
      <c r="E35" s="13"/>
      <c r="F35" s="13"/>
      <c r="G35" s="13"/>
      <c r="H35" s="13">
        <v>2</v>
      </c>
      <c r="I35" s="13"/>
      <c r="J35" s="13"/>
      <c r="K35" s="13">
        <v>4</v>
      </c>
      <c r="L35" s="13"/>
      <c r="M35" s="13">
        <v>20</v>
      </c>
      <c r="N35" s="13">
        <v>26</v>
      </c>
    </row>
    <row r="36" spans="1:14" s="5" customFormat="1" x14ac:dyDescent="0.25">
      <c r="A36" s="11"/>
      <c r="B36" s="12" t="s">
        <v>8</v>
      </c>
      <c r="C36" s="11" t="s">
        <v>4</v>
      </c>
      <c r="D36" s="12" t="s">
        <v>9</v>
      </c>
      <c r="E36" s="13">
        <v>3</v>
      </c>
      <c r="F36" s="13">
        <v>20</v>
      </c>
      <c r="G36" s="13"/>
      <c r="H36" s="13">
        <v>14</v>
      </c>
      <c r="I36" s="13">
        <v>1</v>
      </c>
      <c r="J36" s="13"/>
      <c r="K36" s="13">
        <v>7</v>
      </c>
      <c r="L36" s="13"/>
      <c r="M36" s="13">
        <v>80</v>
      </c>
      <c r="N36" s="13">
        <v>125</v>
      </c>
    </row>
    <row r="37" spans="1:14" x14ac:dyDescent="0.25">
      <c r="A37" s="11"/>
      <c r="B37" s="12" t="s">
        <v>43</v>
      </c>
      <c r="C37" s="11" t="s">
        <v>11</v>
      </c>
      <c r="D37" s="12" t="s">
        <v>44</v>
      </c>
      <c r="E37" s="13"/>
      <c r="F37" s="13">
        <v>5</v>
      </c>
      <c r="G37" s="13"/>
      <c r="H37" s="13">
        <v>3</v>
      </c>
      <c r="I37" s="13">
        <v>1</v>
      </c>
      <c r="J37" s="13">
        <v>1</v>
      </c>
      <c r="K37" s="13"/>
      <c r="L37" s="13">
        <v>1</v>
      </c>
      <c r="M37" s="13">
        <v>29</v>
      </c>
      <c r="N37" s="13">
        <v>40</v>
      </c>
    </row>
    <row r="38" spans="1:14" x14ac:dyDescent="0.25">
      <c r="A38" s="11"/>
      <c r="B38" s="12" t="s">
        <v>216</v>
      </c>
      <c r="C38" s="11" t="s">
        <v>11</v>
      </c>
      <c r="D38" s="12" t="s">
        <v>217</v>
      </c>
      <c r="E38" s="13"/>
      <c r="F38" s="13"/>
      <c r="G38" s="13"/>
      <c r="H38" s="13">
        <v>1</v>
      </c>
      <c r="I38" s="13"/>
      <c r="J38" s="13"/>
      <c r="K38" s="13"/>
      <c r="L38" s="13"/>
      <c r="M38" s="13">
        <v>5</v>
      </c>
      <c r="N38" s="13">
        <v>6</v>
      </c>
    </row>
    <row r="39" spans="1:14" x14ac:dyDescent="0.25">
      <c r="A39" s="11"/>
      <c r="B39" s="12" t="s">
        <v>170</v>
      </c>
      <c r="C39" s="11" t="s">
        <v>11</v>
      </c>
      <c r="D39" s="12" t="s">
        <v>171</v>
      </c>
      <c r="E39" s="13"/>
      <c r="F39" s="13"/>
      <c r="G39" s="13"/>
      <c r="H39" s="13">
        <v>2</v>
      </c>
      <c r="I39" s="13"/>
      <c r="J39" s="13"/>
      <c r="K39" s="13"/>
      <c r="L39" s="13"/>
      <c r="M39" s="13">
        <v>15</v>
      </c>
      <c r="N39" s="13">
        <v>17</v>
      </c>
    </row>
    <row r="40" spans="1:14" x14ac:dyDescent="0.25">
      <c r="A40" s="11"/>
      <c r="B40" s="12" t="s">
        <v>172</v>
      </c>
      <c r="C40" s="11" t="s">
        <v>11</v>
      </c>
      <c r="D40" s="12" t="s">
        <v>173</v>
      </c>
      <c r="E40" s="13"/>
      <c r="F40" s="13"/>
      <c r="G40" s="13"/>
      <c r="H40" s="13"/>
      <c r="I40" s="13"/>
      <c r="J40" s="13"/>
      <c r="K40" s="13"/>
      <c r="L40" s="13"/>
      <c r="M40" s="13">
        <v>7</v>
      </c>
      <c r="N40" s="13">
        <v>7</v>
      </c>
    </row>
    <row r="41" spans="1:14" x14ac:dyDescent="0.25">
      <c r="A41" s="11" t="s">
        <v>231</v>
      </c>
      <c r="B41" s="11"/>
      <c r="C41" s="11"/>
      <c r="D41" s="11"/>
      <c r="E41" s="14">
        <f t="shared" ref="E41:M41" si="4">SUM(E35:E40)</f>
        <v>3</v>
      </c>
      <c r="F41" s="14">
        <f t="shared" si="4"/>
        <v>25</v>
      </c>
      <c r="G41" s="14">
        <f t="shared" si="4"/>
        <v>0</v>
      </c>
      <c r="H41" s="14">
        <f t="shared" si="4"/>
        <v>22</v>
      </c>
      <c r="I41" s="14">
        <f t="shared" si="4"/>
        <v>2</v>
      </c>
      <c r="J41" s="14">
        <f t="shared" si="4"/>
        <v>1</v>
      </c>
      <c r="K41" s="14">
        <f t="shared" si="4"/>
        <v>11</v>
      </c>
      <c r="L41" s="14">
        <f t="shared" si="4"/>
        <v>1</v>
      </c>
      <c r="M41" s="14">
        <f t="shared" si="4"/>
        <v>156</v>
      </c>
      <c r="N41" s="14">
        <f>SUM(N35:N40)</f>
        <v>221</v>
      </c>
    </row>
    <row r="42" spans="1:14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5" customFormat="1" x14ac:dyDescent="0.25">
      <c r="A43" s="11" t="s">
        <v>27</v>
      </c>
      <c r="B43" s="12" t="s">
        <v>26</v>
      </c>
      <c r="C43" s="11" t="s">
        <v>11</v>
      </c>
      <c r="D43" s="12" t="s">
        <v>27</v>
      </c>
      <c r="E43" s="13">
        <v>5</v>
      </c>
      <c r="F43" s="13">
        <v>9</v>
      </c>
      <c r="G43" s="13">
        <v>1</v>
      </c>
      <c r="H43" s="13">
        <v>8</v>
      </c>
      <c r="I43" s="13">
        <v>1</v>
      </c>
      <c r="J43" s="13">
        <v>3</v>
      </c>
      <c r="K43" s="13">
        <v>1</v>
      </c>
      <c r="L43" s="13"/>
      <c r="M43" s="13">
        <v>39</v>
      </c>
      <c r="N43" s="13">
        <v>67</v>
      </c>
    </row>
    <row r="44" spans="1:14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11" t="s">
        <v>221</v>
      </c>
      <c r="B45" s="12" t="s">
        <v>24</v>
      </c>
      <c r="C45" s="11" t="s">
        <v>4</v>
      </c>
      <c r="D45" s="12" t="s">
        <v>25</v>
      </c>
      <c r="E45" s="13"/>
      <c r="F45" s="13">
        <v>2</v>
      </c>
      <c r="G45" s="13">
        <v>1</v>
      </c>
      <c r="H45" s="13">
        <v>1</v>
      </c>
      <c r="I45" s="13"/>
      <c r="J45" s="13">
        <v>2</v>
      </c>
      <c r="K45" s="13">
        <v>1</v>
      </c>
      <c r="L45" s="13"/>
      <c r="M45" s="13">
        <v>14</v>
      </c>
      <c r="N45" s="13">
        <v>21</v>
      </c>
    </row>
    <row r="46" spans="1:14" x14ac:dyDescent="0.25">
      <c r="A46" s="11"/>
      <c r="B46" s="12" t="s">
        <v>150</v>
      </c>
      <c r="C46" s="11" t="s">
        <v>1</v>
      </c>
      <c r="D46" s="12" t="s">
        <v>151</v>
      </c>
      <c r="E46" s="13"/>
      <c r="F46" s="13"/>
      <c r="G46" s="13"/>
      <c r="H46" s="13"/>
      <c r="I46" s="13"/>
      <c r="J46" s="13"/>
      <c r="K46" s="13"/>
      <c r="L46" s="13"/>
      <c r="M46" s="13">
        <v>2</v>
      </c>
      <c r="N46" s="13">
        <v>2</v>
      </c>
    </row>
    <row r="47" spans="1:14" x14ac:dyDescent="0.25">
      <c r="A47" s="11"/>
      <c r="B47" s="12"/>
      <c r="C47" s="11" t="s">
        <v>220</v>
      </c>
      <c r="D47" s="12" t="s">
        <v>151</v>
      </c>
      <c r="E47" s="13"/>
      <c r="F47" s="13">
        <v>1</v>
      </c>
      <c r="G47" s="13"/>
      <c r="H47" s="13"/>
      <c r="I47" s="13"/>
      <c r="J47" s="13"/>
      <c r="K47" s="13"/>
      <c r="L47" s="13"/>
      <c r="M47" s="13"/>
      <c r="N47" s="13">
        <v>1</v>
      </c>
    </row>
    <row r="48" spans="1:14" x14ac:dyDescent="0.25">
      <c r="A48" s="11"/>
      <c r="B48" s="12" t="s">
        <v>45</v>
      </c>
      <c r="C48" s="11" t="s">
        <v>4</v>
      </c>
      <c r="D48" s="12" t="s">
        <v>222</v>
      </c>
      <c r="E48" s="13"/>
      <c r="F48" s="13"/>
      <c r="G48" s="13"/>
      <c r="H48" s="13">
        <v>1</v>
      </c>
      <c r="I48" s="13"/>
      <c r="J48" s="13"/>
      <c r="K48" s="13"/>
      <c r="L48" s="13"/>
      <c r="M48" s="13">
        <v>2</v>
      </c>
      <c r="N48" s="13">
        <v>3</v>
      </c>
    </row>
    <row r="49" spans="1:14" x14ac:dyDescent="0.25">
      <c r="A49" s="11"/>
      <c r="B49" s="12" t="s">
        <v>265</v>
      </c>
      <c r="C49" s="11" t="s">
        <v>4</v>
      </c>
      <c r="D49" s="12" t="s">
        <v>266</v>
      </c>
      <c r="E49" s="13"/>
      <c r="F49" s="13">
        <v>2</v>
      </c>
      <c r="G49" s="13"/>
      <c r="H49" s="13">
        <v>5</v>
      </c>
      <c r="I49" s="13"/>
      <c r="J49" s="13"/>
      <c r="K49" s="13">
        <v>1</v>
      </c>
      <c r="L49" s="13"/>
      <c r="M49" s="13">
        <v>15</v>
      </c>
      <c r="N49" s="13">
        <v>23</v>
      </c>
    </row>
    <row r="50" spans="1:14" x14ac:dyDescent="0.25">
      <c r="A50" s="11"/>
      <c r="B50" s="12" t="s">
        <v>152</v>
      </c>
      <c r="C50" s="11" t="s">
        <v>1</v>
      </c>
      <c r="D50" s="12" t="s">
        <v>153</v>
      </c>
      <c r="E50" s="13"/>
      <c r="F50" s="13"/>
      <c r="G50" s="13"/>
      <c r="H50" s="13">
        <v>1</v>
      </c>
      <c r="I50" s="13"/>
      <c r="J50" s="13"/>
      <c r="K50" s="13">
        <v>1</v>
      </c>
      <c r="L50" s="13"/>
      <c r="M50" s="13"/>
      <c r="N50" s="13">
        <v>2</v>
      </c>
    </row>
    <row r="51" spans="1:14" x14ac:dyDescent="0.25">
      <c r="A51" s="11"/>
      <c r="B51" s="12"/>
      <c r="C51" s="11" t="s">
        <v>220</v>
      </c>
      <c r="D51" s="12" t="s">
        <v>153</v>
      </c>
      <c r="E51" s="13"/>
      <c r="F51" s="13"/>
      <c r="G51" s="13"/>
      <c r="H51" s="13"/>
      <c r="I51" s="13"/>
      <c r="J51" s="13"/>
      <c r="K51" s="13"/>
      <c r="L51" s="13"/>
      <c r="M51" s="13">
        <v>3</v>
      </c>
      <c r="N51" s="13">
        <v>3</v>
      </c>
    </row>
    <row r="52" spans="1:14" x14ac:dyDescent="0.25">
      <c r="A52" s="11" t="s">
        <v>232</v>
      </c>
      <c r="B52" s="11"/>
      <c r="C52" s="11"/>
      <c r="D52" s="11"/>
      <c r="E52" s="14">
        <f t="shared" ref="E52:M52" si="5">SUM(E45:E51)</f>
        <v>0</v>
      </c>
      <c r="F52" s="14">
        <f t="shared" si="5"/>
        <v>5</v>
      </c>
      <c r="G52" s="14">
        <f t="shared" si="5"/>
        <v>1</v>
      </c>
      <c r="H52" s="14">
        <f t="shared" si="5"/>
        <v>8</v>
      </c>
      <c r="I52" s="14">
        <f t="shared" si="5"/>
        <v>0</v>
      </c>
      <c r="J52" s="14">
        <f t="shared" si="5"/>
        <v>2</v>
      </c>
      <c r="K52" s="14">
        <f t="shared" si="5"/>
        <v>3</v>
      </c>
      <c r="L52" s="14">
        <f t="shared" si="5"/>
        <v>0</v>
      </c>
      <c r="M52" s="14">
        <f t="shared" si="5"/>
        <v>36</v>
      </c>
      <c r="N52" s="14">
        <f>SUM(N45:N51)</f>
        <v>55</v>
      </c>
    </row>
    <row r="53" spans="1:14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5" customFormat="1" x14ac:dyDescent="0.25">
      <c r="A54" s="11" t="s">
        <v>38</v>
      </c>
      <c r="B54" s="12" t="s">
        <v>34</v>
      </c>
      <c r="C54" s="11" t="s">
        <v>35</v>
      </c>
      <c r="D54" s="12" t="s">
        <v>36</v>
      </c>
      <c r="E54" s="13">
        <v>1</v>
      </c>
      <c r="F54" s="13">
        <v>3</v>
      </c>
      <c r="G54" s="13"/>
      <c r="H54" s="13">
        <v>4</v>
      </c>
      <c r="I54" s="13"/>
      <c r="J54" s="13"/>
      <c r="K54" s="13">
        <v>1</v>
      </c>
      <c r="L54" s="13"/>
      <c r="M54" s="13">
        <v>57</v>
      </c>
      <c r="N54" s="13">
        <v>66</v>
      </c>
    </row>
    <row r="55" spans="1:14" x14ac:dyDescent="0.25">
      <c r="A55" s="11"/>
      <c r="B55" s="12" t="s">
        <v>37</v>
      </c>
      <c r="C55" s="11" t="s">
        <v>4</v>
      </c>
      <c r="D55" s="12" t="s">
        <v>38</v>
      </c>
      <c r="E55" s="13">
        <v>1</v>
      </c>
      <c r="F55" s="13">
        <v>1</v>
      </c>
      <c r="G55" s="13"/>
      <c r="H55" s="13">
        <v>3</v>
      </c>
      <c r="I55" s="13"/>
      <c r="J55" s="13"/>
      <c r="K55" s="13"/>
      <c r="L55" s="13"/>
      <c r="M55" s="13">
        <v>45</v>
      </c>
      <c r="N55" s="13">
        <v>50</v>
      </c>
    </row>
    <row r="56" spans="1:14" x14ac:dyDescent="0.25">
      <c r="A56" s="11" t="s">
        <v>233</v>
      </c>
      <c r="B56" s="11"/>
      <c r="C56" s="11"/>
      <c r="D56" s="11"/>
      <c r="E56" s="14">
        <f t="shared" ref="E56:M56" si="6">SUM(E54:E55)</f>
        <v>2</v>
      </c>
      <c r="F56" s="14">
        <f t="shared" si="6"/>
        <v>4</v>
      </c>
      <c r="G56" s="14">
        <f t="shared" si="6"/>
        <v>0</v>
      </c>
      <c r="H56" s="14">
        <f t="shared" si="6"/>
        <v>7</v>
      </c>
      <c r="I56" s="14">
        <f t="shared" si="6"/>
        <v>0</v>
      </c>
      <c r="J56" s="14">
        <f t="shared" si="6"/>
        <v>0</v>
      </c>
      <c r="K56" s="14">
        <f t="shared" si="6"/>
        <v>1</v>
      </c>
      <c r="L56" s="14">
        <f t="shared" si="6"/>
        <v>0</v>
      </c>
      <c r="M56" s="14">
        <f t="shared" si="6"/>
        <v>102</v>
      </c>
      <c r="N56" s="14">
        <f>SUM(N54:N55)</f>
        <v>116</v>
      </c>
    </row>
    <row r="57" spans="1:14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1" t="s">
        <v>193</v>
      </c>
      <c r="B58" s="12" t="s">
        <v>41</v>
      </c>
      <c r="C58" s="11" t="s">
        <v>4</v>
      </c>
      <c r="D58" s="12" t="s">
        <v>42</v>
      </c>
      <c r="E58" s="13">
        <v>1</v>
      </c>
      <c r="F58" s="13">
        <v>3</v>
      </c>
      <c r="G58" s="13">
        <v>1</v>
      </c>
      <c r="H58" s="13">
        <v>1</v>
      </c>
      <c r="I58" s="13"/>
      <c r="J58" s="13"/>
      <c r="K58" s="13"/>
      <c r="L58" s="13"/>
      <c r="M58" s="13">
        <v>19</v>
      </c>
      <c r="N58" s="13">
        <v>25</v>
      </c>
    </row>
    <row r="59" spans="1:14" x14ac:dyDescent="0.25">
      <c r="A59" s="12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1" t="s">
        <v>218</v>
      </c>
      <c r="B60" s="12" t="s">
        <v>3</v>
      </c>
      <c r="C60" s="11" t="s">
        <v>4</v>
      </c>
      <c r="D60" s="12" t="s">
        <v>5</v>
      </c>
      <c r="E60" s="13">
        <v>1</v>
      </c>
      <c r="F60" s="13">
        <v>9</v>
      </c>
      <c r="G60" s="13"/>
      <c r="H60" s="13">
        <v>3</v>
      </c>
      <c r="I60" s="13"/>
      <c r="J60" s="13"/>
      <c r="K60" s="13">
        <v>1</v>
      </c>
      <c r="L60" s="13"/>
      <c r="M60" s="13">
        <v>20</v>
      </c>
      <c r="N60" s="13">
        <v>34</v>
      </c>
    </row>
    <row r="61" spans="1:14" x14ac:dyDescent="0.25">
      <c r="A61" s="12"/>
      <c r="B61" s="1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s="5" customFormat="1" x14ac:dyDescent="0.25">
      <c r="A62" s="11" t="s">
        <v>49</v>
      </c>
      <c r="B62" s="12" t="s">
        <v>48</v>
      </c>
      <c r="C62" s="11" t="s">
        <v>4</v>
      </c>
      <c r="D62" s="12" t="s">
        <v>49</v>
      </c>
      <c r="E62" s="13">
        <v>1</v>
      </c>
      <c r="F62" s="13">
        <v>21</v>
      </c>
      <c r="G62" s="13">
        <v>1</v>
      </c>
      <c r="H62" s="13">
        <v>8</v>
      </c>
      <c r="I62" s="13"/>
      <c r="J62" s="13">
        <v>2</v>
      </c>
      <c r="K62" s="13">
        <v>1</v>
      </c>
      <c r="L62" s="13"/>
      <c r="M62" s="13">
        <v>44</v>
      </c>
      <c r="N62" s="13">
        <v>78</v>
      </c>
    </row>
    <row r="63" spans="1:14" x14ac:dyDescent="0.25">
      <c r="A63" s="12"/>
      <c r="B63" s="12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4" t="s">
        <v>200</v>
      </c>
      <c r="E64" s="6">
        <f t="shared" ref="E64:N64" si="7">SUM(E62,E60,E58,E56,E52,E43,E41,E33,E27,E17,E10)</f>
        <v>32</v>
      </c>
      <c r="F64" s="6">
        <f t="shared" si="7"/>
        <v>337</v>
      </c>
      <c r="G64" s="6">
        <f t="shared" si="7"/>
        <v>6</v>
      </c>
      <c r="H64" s="6">
        <f t="shared" si="7"/>
        <v>170</v>
      </c>
      <c r="I64" s="6">
        <f t="shared" si="7"/>
        <v>9</v>
      </c>
      <c r="J64" s="6">
        <f t="shared" si="7"/>
        <v>17</v>
      </c>
      <c r="K64" s="6">
        <f t="shared" si="7"/>
        <v>63</v>
      </c>
      <c r="L64" s="6">
        <f t="shared" si="7"/>
        <v>5</v>
      </c>
      <c r="M64" s="6">
        <f t="shared" si="7"/>
        <v>1276</v>
      </c>
      <c r="N64" s="6">
        <f t="shared" si="7"/>
        <v>1915</v>
      </c>
    </row>
    <row r="66" spans="1:14" x14ac:dyDescent="0.25">
      <c r="A66" s="4" t="s">
        <v>201</v>
      </c>
    </row>
    <row r="67" spans="1:14" x14ac:dyDescent="0.25">
      <c r="A67" s="11" t="s">
        <v>239</v>
      </c>
      <c r="B67" s="12" t="s">
        <v>154</v>
      </c>
      <c r="C67" s="11" t="s">
        <v>130</v>
      </c>
      <c r="D67" s="12" t="s">
        <v>155</v>
      </c>
      <c r="E67" s="13"/>
      <c r="F67" s="13">
        <v>3</v>
      </c>
      <c r="G67" s="13"/>
      <c r="H67" s="13"/>
      <c r="I67" s="13"/>
      <c r="J67" s="13"/>
      <c r="K67" s="13"/>
      <c r="L67" s="13"/>
      <c r="M67" s="13">
        <v>5</v>
      </c>
      <c r="N67" s="13">
        <v>8</v>
      </c>
    </row>
    <row r="68" spans="1:14" x14ac:dyDescent="0.25">
      <c r="A68" s="11"/>
      <c r="B68" s="12"/>
      <c r="C68" s="11" t="s">
        <v>223</v>
      </c>
      <c r="D68" s="12" t="s">
        <v>155</v>
      </c>
      <c r="E68" s="13">
        <v>1</v>
      </c>
      <c r="F68" s="13">
        <v>2</v>
      </c>
      <c r="G68" s="13"/>
      <c r="H68" s="13"/>
      <c r="I68" s="13"/>
      <c r="J68" s="13"/>
      <c r="K68" s="13"/>
      <c r="L68" s="13"/>
      <c r="M68" s="13">
        <v>2</v>
      </c>
      <c r="N68" s="13">
        <v>5</v>
      </c>
    </row>
    <row r="69" spans="1:14" x14ac:dyDescent="0.25">
      <c r="A69" s="11"/>
      <c r="B69" s="12" t="s">
        <v>50</v>
      </c>
      <c r="C69" s="11" t="s">
        <v>51</v>
      </c>
      <c r="D69" s="12" t="s">
        <v>52</v>
      </c>
      <c r="E69" s="13"/>
      <c r="F69" s="13">
        <v>5</v>
      </c>
      <c r="G69" s="13"/>
      <c r="H69" s="13">
        <v>1</v>
      </c>
      <c r="I69" s="13"/>
      <c r="J69" s="13">
        <v>2</v>
      </c>
      <c r="K69" s="13">
        <v>1</v>
      </c>
      <c r="L69" s="13"/>
      <c r="M69" s="13">
        <v>5</v>
      </c>
      <c r="N69" s="13">
        <v>14</v>
      </c>
    </row>
    <row r="70" spans="1:14" x14ac:dyDescent="0.25">
      <c r="A70" s="11"/>
      <c r="B70" s="12" t="s">
        <v>132</v>
      </c>
      <c r="C70" s="11" t="s">
        <v>130</v>
      </c>
      <c r="D70" s="12" t="s">
        <v>133</v>
      </c>
      <c r="E70" s="13"/>
      <c r="F70" s="13">
        <v>6</v>
      </c>
      <c r="G70" s="13"/>
      <c r="H70" s="13">
        <v>1</v>
      </c>
      <c r="I70" s="13"/>
      <c r="J70" s="13"/>
      <c r="K70" s="13"/>
      <c r="L70" s="13"/>
      <c r="M70" s="13">
        <v>24</v>
      </c>
      <c r="N70" s="13">
        <v>31</v>
      </c>
    </row>
    <row r="71" spans="1:14" x14ac:dyDescent="0.25">
      <c r="A71" s="11"/>
      <c r="B71" s="12"/>
      <c r="C71" s="11" t="s">
        <v>223</v>
      </c>
      <c r="D71" s="12" t="s">
        <v>133</v>
      </c>
      <c r="E71" s="13"/>
      <c r="F71" s="13"/>
      <c r="G71" s="13"/>
      <c r="H71" s="13"/>
      <c r="I71" s="13"/>
      <c r="J71" s="13"/>
      <c r="K71" s="13"/>
      <c r="L71" s="13"/>
      <c r="M71" s="13">
        <v>3</v>
      </c>
      <c r="N71" s="13">
        <v>3</v>
      </c>
    </row>
    <row r="72" spans="1:14" x14ac:dyDescent="0.25">
      <c r="A72" s="11"/>
      <c r="B72" s="12" t="s">
        <v>244</v>
      </c>
      <c r="C72" s="11" t="s">
        <v>130</v>
      </c>
      <c r="D72" s="12" t="s">
        <v>245</v>
      </c>
      <c r="E72" s="13"/>
      <c r="F72" s="13">
        <v>1</v>
      </c>
      <c r="G72" s="13"/>
      <c r="H72" s="13"/>
      <c r="I72" s="13"/>
      <c r="J72" s="13"/>
      <c r="K72" s="13"/>
      <c r="L72" s="13"/>
      <c r="M72" s="13">
        <v>4</v>
      </c>
      <c r="N72" s="13">
        <v>5</v>
      </c>
    </row>
    <row r="73" spans="1:14" x14ac:dyDescent="0.25">
      <c r="A73" s="11" t="s">
        <v>240</v>
      </c>
      <c r="B73" s="11"/>
      <c r="C73" s="11"/>
      <c r="D73" s="11"/>
      <c r="E73" s="14">
        <f t="shared" ref="E73:M73" si="8">SUM(E67:E72)</f>
        <v>1</v>
      </c>
      <c r="F73" s="14">
        <f t="shared" si="8"/>
        <v>17</v>
      </c>
      <c r="G73" s="14">
        <f t="shared" si="8"/>
        <v>0</v>
      </c>
      <c r="H73" s="14">
        <f t="shared" si="8"/>
        <v>2</v>
      </c>
      <c r="I73" s="14">
        <f t="shared" si="8"/>
        <v>0</v>
      </c>
      <c r="J73" s="14">
        <f t="shared" si="8"/>
        <v>2</v>
      </c>
      <c r="K73" s="14">
        <f t="shared" si="8"/>
        <v>1</v>
      </c>
      <c r="L73" s="14">
        <f t="shared" si="8"/>
        <v>0</v>
      </c>
      <c r="M73" s="14">
        <f t="shared" si="8"/>
        <v>43</v>
      </c>
      <c r="N73" s="14">
        <f>SUM(N67:N72)</f>
        <v>66</v>
      </c>
    </row>
    <row r="74" spans="1:14" x14ac:dyDescent="0.25">
      <c r="A74" s="12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x14ac:dyDescent="0.25">
      <c r="A75" s="11" t="s">
        <v>224</v>
      </c>
      <c r="B75" s="12" t="s">
        <v>129</v>
      </c>
      <c r="C75" s="11" t="s">
        <v>130</v>
      </c>
      <c r="D75" s="12" t="s">
        <v>131</v>
      </c>
      <c r="E75" s="13">
        <v>7</v>
      </c>
      <c r="F75" s="13">
        <v>26</v>
      </c>
      <c r="G75" s="13"/>
      <c r="H75" s="13">
        <v>9</v>
      </c>
      <c r="I75" s="13">
        <v>1</v>
      </c>
      <c r="J75" s="13"/>
      <c r="K75" s="13">
        <v>2</v>
      </c>
      <c r="L75" s="13">
        <v>2</v>
      </c>
      <c r="M75" s="13">
        <v>166</v>
      </c>
      <c r="N75" s="13">
        <v>213</v>
      </c>
    </row>
    <row r="76" spans="1:14" x14ac:dyDescent="0.25">
      <c r="A76" s="11"/>
      <c r="B76" s="12" t="s">
        <v>180</v>
      </c>
      <c r="C76" s="11" t="s">
        <v>130</v>
      </c>
      <c r="D76" s="12" t="s">
        <v>181</v>
      </c>
      <c r="E76" s="13"/>
      <c r="F76" s="13"/>
      <c r="G76" s="13"/>
      <c r="H76" s="13"/>
      <c r="I76" s="13"/>
      <c r="J76" s="13"/>
      <c r="K76" s="13">
        <v>1</v>
      </c>
      <c r="L76" s="13"/>
      <c r="M76" s="13">
        <v>7</v>
      </c>
      <c r="N76" s="13">
        <v>8</v>
      </c>
    </row>
    <row r="77" spans="1:14" x14ac:dyDescent="0.25">
      <c r="A77" s="11"/>
      <c r="B77" s="12" t="s">
        <v>267</v>
      </c>
      <c r="C77" s="11" t="s">
        <v>130</v>
      </c>
      <c r="D77" s="12" t="s">
        <v>268</v>
      </c>
      <c r="E77" s="13"/>
      <c r="F77" s="13"/>
      <c r="G77" s="13"/>
      <c r="H77" s="13"/>
      <c r="I77" s="13"/>
      <c r="J77" s="13"/>
      <c r="K77" s="13"/>
      <c r="L77" s="13"/>
      <c r="M77" s="13">
        <v>1</v>
      </c>
      <c r="N77" s="13">
        <v>1</v>
      </c>
    </row>
    <row r="78" spans="1:14" x14ac:dyDescent="0.25">
      <c r="A78" s="11"/>
      <c r="B78" s="12" t="s">
        <v>246</v>
      </c>
      <c r="C78" s="11" t="s">
        <v>130</v>
      </c>
      <c r="D78" s="12" t="s">
        <v>247</v>
      </c>
      <c r="E78" s="13"/>
      <c r="F78" s="13"/>
      <c r="G78" s="13"/>
      <c r="H78" s="13"/>
      <c r="I78" s="13"/>
      <c r="J78" s="13"/>
      <c r="K78" s="13"/>
      <c r="L78" s="13"/>
      <c r="M78" s="13">
        <v>1</v>
      </c>
      <c r="N78" s="13">
        <v>1</v>
      </c>
    </row>
    <row r="79" spans="1:14" x14ac:dyDescent="0.25">
      <c r="A79" s="11"/>
      <c r="B79" s="12" t="s">
        <v>174</v>
      </c>
      <c r="C79" s="11" t="s">
        <v>130</v>
      </c>
      <c r="D79" s="12" t="s">
        <v>175</v>
      </c>
      <c r="E79" s="13"/>
      <c r="F79" s="13">
        <v>1</v>
      </c>
      <c r="G79" s="13"/>
      <c r="H79" s="13">
        <v>1</v>
      </c>
      <c r="I79" s="13"/>
      <c r="J79" s="13">
        <v>1</v>
      </c>
      <c r="K79" s="13"/>
      <c r="L79" s="13"/>
      <c r="M79" s="13">
        <v>15</v>
      </c>
      <c r="N79" s="13">
        <v>18</v>
      </c>
    </row>
    <row r="80" spans="1:14" s="5" customFormat="1" x14ac:dyDescent="0.25">
      <c r="A80" s="11"/>
      <c r="B80" s="12" t="s">
        <v>182</v>
      </c>
      <c r="C80" s="11" t="s">
        <v>130</v>
      </c>
      <c r="D80" s="12" t="s">
        <v>183</v>
      </c>
      <c r="E80" s="13"/>
      <c r="F80" s="13"/>
      <c r="G80" s="13"/>
      <c r="H80" s="13">
        <v>1</v>
      </c>
      <c r="I80" s="13"/>
      <c r="J80" s="13"/>
      <c r="K80" s="13"/>
      <c r="L80" s="13"/>
      <c r="M80" s="13">
        <v>2</v>
      </c>
      <c r="N80" s="13">
        <v>3</v>
      </c>
    </row>
    <row r="81" spans="1:14" x14ac:dyDescent="0.25">
      <c r="A81" s="11"/>
      <c r="B81" s="12" t="s">
        <v>184</v>
      </c>
      <c r="C81" s="11" t="s">
        <v>130</v>
      </c>
      <c r="D81" s="12" t="s">
        <v>185</v>
      </c>
      <c r="E81" s="13"/>
      <c r="F81" s="13">
        <v>1</v>
      </c>
      <c r="G81" s="13"/>
      <c r="H81" s="13"/>
      <c r="I81" s="13"/>
      <c r="J81" s="13"/>
      <c r="K81" s="13"/>
      <c r="L81" s="13"/>
      <c r="M81" s="13">
        <v>16</v>
      </c>
      <c r="N81" s="13">
        <v>17</v>
      </c>
    </row>
    <row r="82" spans="1:14" x14ac:dyDescent="0.25">
      <c r="A82" s="11"/>
      <c r="B82" s="12" t="s">
        <v>176</v>
      </c>
      <c r="C82" s="11" t="s">
        <v>130</v>
      </c>
      <c r="D82" s="12" t="s">
        <v>177</v>
      </c>
      <c r="E82" s="13"/>
      <c r="F82" s="13">
        <v>13</v>
      </c>
      <c r="G82" s="13"/>
      <c r="H82" s="13">
        <v>11</v>
      </c>
      <c r="I82" s="13">
        <v>1</v>
      </c>
      <c r="J82" s="13"/>
      <c r="K82" s="13">
        <v>2</v>
      </c>
      <c r="L82" s="13"/>
      <c r="M82" s="13">
        <v>115</v>
      </c>
      <c r="N82" s="13">
        <v>142</v>
      </c>
    </row>
    <row r="83" spans="1:14" x14ac:dyDescent="0.25">
      <c r="A83" s="11"/>
      <c r="B83" s="12" t="s">
        <v>178</v>
      </c>
      <c r="C83" s="11" t="s">
        <v>130</v>
      </c>
      <c r="D83" s="12" t="s">
        <v>179</v>
      </c>
      <c r="E83" s="13"/>
      <c r="F83" s="13">
        <v>16</v>
      </c>
      <c r="G83" s="13"/>
      <c r="H83" s="13">
        <v>11</v>
      </c>
      <c r="I83" s="13"/>
      <c r="J83" s="13">
        <v>1</v>
      </c>
      <c r="K83" s="13">
        <v>3</v>
      </c>
      <c r="L83" s="13"/>
      <c r="M83" s="13">
        <v>47</v>
      </c>
      <c r="N83" s="13">
        <v>78</v>
      </c>
    </row>
    <row r="84" spans="1:14" x14ac:dyDescent="0.25">
      <c r="A84" s="11"/>
      <c r="B84" s="12" t="s">
        <v>53</v>
      </c>
      <c r="C84" s="11" t="s">
        <v>51</v>
      </c>
      <c r="D84" s="12" t="s">
        <v>54</v>
      </c>
      <c r="E84" s="13"/>
      <c r="F84" s="13">
        <v>2</v>
      </c>
      <c r="G84" s="13"/>
      <c r="H84" s="13"/>
      <c r="I84" s="13"/>
      <c r="J84" s="13"/>
      <c r="K84" s="13"/>
      <c r="L84" s="13"/>
      <c r="M84" s="13"/>
      <c r="N84" s="13">
        <v>2</v>
      </c>
    </row>
    <row r="85" spans="1:14" x14ac:dyDescent="0.25">
      <c r="A85" s="11" t="s">
        <v>241</v>
      </c>
      <c r="B85" s="11"/>
      <c r="C85" s="11"/>
      <c r="D85" s="11"/>
      <c r="E85" s="14">
        <f t="shared" ref="E85:M85" si="9">SUM(E75:E84)</f>
        <v>7</v>
      </c>
      <c r="F85" s="14">
        <f t="shared" si="9"/>
        <v>59</v>
      </c>
      <c r="G85" s="14">
        <f t="shared" si="9"/>
        <v>0</v>
      </c>
      <c r="H85" s="14">
        <f t="shared" si="9"/>
        <v>33</v>
      </c>
      <c r="I85" s="14">
        <f t="shared" si="9"/>
        <v>2</v>
      </c>
      <c r="J85" s="14">
        <f t="shared" si="9"/>
        <v>2</v>
      </c>
      <c r="K85" s="14">
        <f t="shared" si="9"/>
        <v>8</v>
      </c>
      <c r="L85" s="14">
        <f t="shared" si="9"/>
        <v>2</v>
      </c>
      <c r="M85" s="14">
        <f t="shared" si="9"/>
        <v>370</v>
      </c>
      <c r="N85" s="14">
        <f>SUM(N75:N84)</f>
        <v>483</v>
      </c>
    </row>
    <row r="86" spans="1:14" x14ac:dyDescent="0.25">
      <c r="A86" s="12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25">
      <c r="A87" s="11" t="s">
        <v>156</v>
      </c>
      <c r="B87" s="12" t="s">
        <v>134</v>
      </c>
      <c r="C87" s="11" t="s">
        <v>135</v>
      </c>
      <c r="D87" s="12" t="s">
        <v>136</v>
      </c>
      <c r="E87" s="13"/>
      <c r="F87" s="13">
        <v>15</v>
      </c>
      <c r="G87" s="13"/>
      <c r="H87" s="13">
        <v>2</v>
      </c>
      <c r="I87" s="13">
        <v>1</v>
      </c>
      <c r="J87" s="13">
        <v>1</v>
      </c>
      <c r="K87" s="13">
        <v>4</v>
      </c>
      <c r="L87" s="13">
        <v>1</v>
      </c>
      <c r="M87" s="13">
        <v>133</v>
      </c>
      <c r="N87" s="13">
        <v>157</v>
      </c>
    </row>
    <row r="88" spans="1:14" x14ac:dyDescent="0.25">
      <c r="A88" s="11"/>
      <c r="B88" s="12" t="s">
        <v>55</v>
      </c>
      <c r="C88" s="11" t="s">
        <v>51</v>
      </c>
      <c r="D88" s="12" t="s">
        <v>56</v>
      </c>
      <c r="E88" s="13">
        <v>1</v>
      </c>
      <c r="F88" s="13">
        <v>1</v>
      </c>
      <c r="G88" s="13"/>
      <c r="H88" s="13">
        <v>3</v>
      </c>
      <c r="I88" s="13"/>
      <c r="J88" s="13"/>
      <c r="K88" s="13"/>
      <c r="L88" s="13"/>
      <c r="M88" s="13">
        <v>35</v>
      </c>
      <c r="N88" s="13">
        <v>40</v>
      </c>
    </row>
    <row r="89" spans="1:14" x14ac:dyDescent="0.25">
      <c r="A89" s="11" t="s">
        <v>242</v>
      </c>
      <c r="B89" s="11"/>
      <c r="C89" s="11"/>
      <c r="D89" s="11"/>
      <c r="E89" s="14">
        <f t="shared" ref="E89:M89" si="10">SUM(E87:E88)</f>
        <v>1</v>
      </c>
      <c r="F89" s="14">
        <f t="shared" si="10"/>
        <v>16</v>
      </c>
      <c r="G89" s="14">
        <f t="shared" si="10"/>
        <v>0</v>
      </c>
      <c r="H89" s="14">
        <f t="shared" si="10"/>
        <v>5</v>
      </c>
      <c r="I89" s="14">
        <f t="shared" si="10"/>
        <v>1</v>
      </c>
      <c r="J89" s="14">
        <f t="shared" si="10"/>
        <v>1</v>
      </c>
      <c r="K89" s="14">
        <f t="shared" si="10"/>
        <v>4</v>
      </c>
      <c r="L89" s="14">
        <f t="shared" si="10"/>
        <v>1</v>
      </c>
      <c r="M89" s="14">
        <f t="shared" si="10"/>
        <v>168</v>
      </c>
      <c r="N89" s="14">
        <f>SUM(N87:N88)</f>
        <v>197</v>
      </c>
    </row>
    <row r="90" spans="1:14" s="5" customFormat="1" x14ac:dyDescent="0.25">
      <c r="A90" s="12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25">
      <c r="A91" s="4" t="s">
        <v>201</v>
      </c>
      <c r="E91" s="6">
        <f t="shared" ref="E91:M91" si="11">SUM(E89,E85,E73)</f>
        <v>9</v>
      </c>
      <c r="F91" s="6">
        <f t="shared" si="11"/>
        <v>92</v>
      </c>
      <c r="G91" s="6">
        <f t="shared" si="11"/>
        <v>0</v>
      </c>
      <c r="H91" s="6">
        <f t="shared" si="11"/>
        <v>40</v>
      </c>
      <c r="I91" s="6">
        <f t="shared" si="11"/>
        <v>3</v>
      </c>
      <c r="J91" s="6">
        <f t="shared" si="11"/>
        <v>5</v>
      </c>
      <c r="K91" s="6">
        <f t="shared" si="11"/>
        <v>13</v>
      </c>
      <c r="L91" s="6">
        <f t="shared" si="11"/>
        <v>3</v>
      </c>
      <c r="M91" s="6">
        <f t="shared" si="11"/>
        <v>581</v>
      </c>
      <c r="N91" s="6">
        <f>SUM(N89,N85,N73)</f>
        <v>746</v>
      </c>
    </row>
    <row r="93" spans="1:14" x14ac:dyDescent="0.25">
      <c r="A93" s="4" t="s">
        <v>202</v>
      </c>
    </row>
    <row r="94" spans="1:14" x14ac:dyDescent="0.25">
      <c r="A94" s="11" t="s">
        <v>59</v>
      </c>
      <c r="B94" s="12" t="s">
        <v>57</v>
      </c>
      <c r="C94" s="11" t="s">
        <v>58</v>
      </c>
      <c r="D94" s="12" t="s">
        <v>59</v>
      </c>
      <c r="E94" s="13"/>
      <c r="F94" s="13">
        <v>4</v>
      </c>
      <c r="G94" s="13"/>
      <c r="H94" s="13">
        <v>1</v>
      </c>
      <c r="I94" s="13"/>
      <c r="J94" s="13"/>
      <c r="K94" s="13">
        <v>2</v>
      </c>
      <c r="L94" s="13">
        <v>2</v>
      </c>
      <c r="M94" s="13">
        <v>39</v>
      </c>
      <c r="N94" s="13">
        <v>48</v>
      </c>
    </row>
    <row r="95" spans="1:14" s="5" customFormat="1" x14ac:dyDescent="0.25">
      <c r="A95" s="12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x14ac:dyDescent="0.25">
      <c r="A96" s="11" t="s">
        <v>61</v>
      </c>
      <c r="B96" s="12" t="s">
        <v>60</v>
      </c>
      <c r="C96" s="11" t="s">
        <v>58</v>
      </c>
      <c r="D96" s="12" t="s">
        <v>61</v>
      </c>
      <c r="E96" s="13">
        <v>13</v>
      </c>
      <c r="F96" s="13">
        <v>113</v>
      </c>
      <c r="G96" s="13"/>
      <c r="H96" s="13">
        <v>38</v>
      </c>
      <c r="I96" s="13">
        <v>2</v>
      </c>
      <c r="J96" s="13">
        <v>2</v>
      </c>
      <c r="K96" s="13">
        <v>11</v>
      </c>
      <c r="L96" s="13">
        <v>1</v>
      </c>
      <c r="M96" s="13">
        <v>166</v>
      </c>
      <c r="N96" s="13">
        <v>346</v>
      </c>
    </row>
    <row r="97" spans="1:14" x14ac:dyDescent="0.25">
      <c r="A97" s="12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x14ac:dyDescent="0.25">
      <c r="A98" s="11" t="s">
        <v>62</v>
      </c>
      <c r="B98" s="12" t="s">
        <v>269</v>
      </c>
      <c r="C98" s="11" t="s">
        <v>58</v>
      </c>
      <c r="D98" s="12" t="s">
        <v>62</v>
      </c>
      <c r="E98" s="13"/>
      <c r="F98" s="13"/>
      <c r="G98" s="13"/>
      <c r="H98" s="13">
        <v>1</v>
      </c>
      <c r="I98" s="13"/>
      <c r="J98" s="13">
        <v>1</v>
      </c>
      <c r="K98" s="13"/>
      <c r="L98" s="13"/>
      <c r="M98" s="13">
        <v>2</v>
      </c>
      <c r="N98" s="13">
        <v>4</v>
      </c>
    </row>
    <row r="99" spans="1:14" x14ac:dyDescent="0.25">
      <c r="A99" s="11"/>
      <c r="B99" s="12"/>
      <c r="C99" s="11" t="s">
        <v>64</v>
      </c>
      <c r="D99" s="12" t="s">
        <v>62</v>
      </c>
      <c r="E99" s="13">
        <v>1</v>
      </c>
      <c r="F99" s="13">
        <v>9</v>
      </c>
      <c r="G99" s="13"/>
      <c r="H99" s="13">
        <v>9</v>
      </c>
      <c r="I99" s="13">
        <v>1</v>
      </c>
      <c r="J99" s="13">
        <v>2</v>
      </c>
      <c r="K99" s="13"/>
      <c r="L99" s="13"/>
      <c r="M99" s="13">
        <v>46</v>
      </c>
      <c r="N99" s="13">
        <v>68</v>
      </c>
    </row>
    <row r="100" spans="1:14" x14ac:dyDescent="0.25">
      <c r="A100" s="11"/>
      <c r="B100" s="12" t="s">
        <v>187</v>
      </c>
      <c r="C100" s="11" t="s">
        <v>64</v>
      </c>
      <c r="D100" s="12" t="s">
        <v>188</v>
      </c>
      <c r="E100" s="13"/>
      <c r="F100" s="13">
        <v>9</v>
      </c>
      <c r="G100" s="13"/>
      <c r="H100" s="13">
        <v>2</v>
      </c>
      <c r="I100" s="13"/>
      <c r="J100" s="13"/>
      <c r="K100" s="13"/>
      <c r="L100" s="13"/>
      <c r="M100" s="13">
        <v>24</v>
      </c>
      <c r="N100" s="13">
        <v>35</v>
      </c>
    </row>
    <row r="101" spans="1:14" s="5" customFormat="1" x14ac:dyDescent="0.25">
      <c r="A101" s="11"/>
      <c r="B101" s="12" t="s">
        <v>68</v>
      </c>
      <c r="C101" s="11" t="s">
        <v>69</v>
      </c>
      <c r="D101" s="12" t="s">
        <v>70</v>
      </c>
      <c r="E101" s="13">
        <v>1</v>
      </c>
      <c r="F101" s="13">
        <v>12</v>
      </c>
      <c r="G101" s="13"/>
      <c r="H101" s="13">
        <v>6</v>
      </c>
      <c r="I101" s="13"/>
      <c r="J101" s="13"/>
      <c r="K101" s="13">
        <v>2</v>
      </c>
      <c r="L101" s="13"/>
      <c r="M101" s="13">
        <v>12</v>
      </c>
      <c r="N101" s="13">
        <v>33</v>
      </c>
    </row>
    <row r="102" spans="1:14" x14ac:dyDescent="0.25">
      <c r="A102" s="11" t="s">
        <v>248</v>
      </c>
      <c r="B102" s="11"/>
      <c r="C102" s="11"/>
      <c r="D102" s="11"/>
      <c r="E102" s="14">
        <f t="shared" ref="E102:M102" si="12">SUM(E98:E101)</f>
        <v>2</v>
      </c>
      <c r="F102" s="14">
        <f t="shared" si="12"/>
        <v>30</v>
      </c>
      <c r="G102" s="14">
        <f t="shared" si="12"/>
        <v>0</v>
      </c>
      <c r="H102" s="14">
        <f t="shared" si="12"/>
        <v>18</v>
      </c>
      <c r="I102" s="14">
        <f t="shared" si="12"/>
        <v>1</v>
      </c>
      <c r="J102" s="14">
        <f t="shared" si="12"/>
        <v>3</v>
      </c>
      <c r="K102" s="14">
        <f t="shared" si="12"/>
        <v>2</v>
      </c>
      <c r="L102" s="14">
        <f t="shared" si="12"/>
        <v>0</v>
      </c>
      <c r="M102" s="14">
        <f t="shared" si="12"/>
        <v>84</v>
      </c>
      <c r="N102" s="14">
        <f>SUM(N98:N101)</f>
        <v>140</v>
      </c>
    </row>
    <row r="103" spans="1:14" x14ac:dyDescent="0.25">
      <c r="A103" s="1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x14ac:dyDescent="0.25">
      <c r="A104" s="11" t="s">
        <v>195</v>
      </c>
      <c r="B104" s="12" t="s">
        <v>63</v>
      </c>
      <c r="C104" s="11" t="s">
        <v>64</v>
      </c>
      <c r="D104" s="12" t="s">
        <v>65</v>
      </c>
      <c r="E104" s="13"/>
      <c r="F104" s="13">
        <v>7</v>
      </c>
      <c r="G104" s="13"/>
      <c r="H104" s="13">
        <v>4</v>
      </c>
      <c r="I104" s="13"/>
      <c r="J104" s="13"/>
      <c r="K104" s="13">
        <v>2</v>
      </c>
      <c r="L104" s="13"/>
      <c r="M104" s="13">
        <v>41</v>
      </c>
      <c r="N104" s="13">
        <v>54</v>
      </c>
    </row>
    <row r="105" spans="1:14" x14ac:dyDescent="0.25">
      <c r="A105" s="11"/>
      <c r="B105" s="12" t="s">
        <v>73</v>
      </c>
      <c r="C105" s="11" t="s">
        <v>58</v>
      </c>
      <c r="D105" s="12" t="s">
        <v>74</v>
      </c>
      <c r="E105" s="13"/>
      <c r="F105" s="13">
        <v>1</v>
      </c>
      <c r="G105" s="13"/>
      <c r="H105" s="13">
        <v>1</v>
      </c>
      <c r="I105" s="13"/>
      <c r="J105" s="13"/>
      <c r="K105" s="13">
        <v>1</v>
      </c>
      <c r="L105" s="13"/>
      <c r="M105" s="13">
        <v>23</v>
      </c>
      <c r="N105" s="13">
        <v>26</v>
      </c>
    </row>
    <row r="106" spans="1:14" x14ac:dyDescent="0.25">
      <c r="A106" s="11" t="s">
        <v>249</v>
      </c>
      <c r="B106" s="11"/>
      <c r="C106" s="11"/>
      <c r="D106" s="11"/>
      <c r="E106" s="14">
        <f t="shared" ref="E106:M106" si="13">SUM(E104:E105)</f>
        <v>0</v>
      </c>
      <c r="F106" s="14">
        <f t="shared" si="13"/>
        <v>8</v>
      </c>
      <c r="G106" s="14">
        <f t="shared" si="13"/>
        <v>0</v>
      </c>
      <c r="H106" s="14">
        <f t="shared" si="13"/>
        <v>5</v>
      </c>
      <c r="I106" s="14">
        <f t="shared" si="13"/>
        <v>0</v>
      </c>
      <c r="J106" s="14">
        <f t="shared" si="13"/>
        <v>0</v>
      </c>
      <c r="K106" s="14">
        <f t="shared" si="13"/>
        <v>3</v>
      </c>
      <c r="L106" s="14">
        <f t="shared" si="13"/>
        <v>0</v>
      </c>
      <c r="M106" s="14">
        <f t="shared" si="13"/>
        <v>64</v>
      </c>
      <c r="N106" s="14">
        <f>SUM(N104:N105)</f>
        <v>80</v>
      </c>
    </row>
    <row r="107" spans="1:14" x14ac:dyDescent="0.2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1" t="s">
        <v>194</v>
      </c>
      <c r="B108" s="12" t="s">
        <v>66</v>
      </c>
      <c r="C108" s="11" t="s">
        <v>58</v>
      </c>
      <c r="D108" s="12" t="s">
        <v>67</v>
      </c>
      <c r="E108" s="13"/>
      <c r="F108" s="13">
        <v>6</v>
      </c>
      <c r="G108" s="13"/>
      <c r="H108" s="13">
        <v>3</v>
      </c>
      <c r="I108" s="13"/>
      <c r="J108" s="13">
        <v>1</v>
      </c>
      <c r="K108" s="13">
        <v>2</v>
      </c>
      <c r="L108" s="13"/>
      <c r="M108" s="13">
        <v>11</v>
      </c>
      <c r="N108" s="13">
        <v>23</v>
      </c>
    </row>
    <row r="109" spans="1:14" x14ac:dyDescent="0.25">
      <c r="A109" s="11"/>
      <c r="B109" s="12"/>
      <c r="C109" s="11" t="s">
        <v>64</v>
      </c>
      <c r="D109" s="12" t="s">
        <v>67</v>
      </c>
      <c r="E109" s="13">
        <v>3</v>
      </c>
      <c r="F109" s="13">
        <v>39</v>
      </c>
      <c r="G109" s="13"/>
      <c r="H109" s="13">
        <v>12</v>
      </c>
      <c r="I109" s="13"/>
      <c r="J109" s="13">
        <v>7</v>
      </c>
      <c r="K109" s="13">
        <v>2</v>
      </c>
      <c r="L109" s="13">
        <v>1</v>
      </c>
      <c r="M109" s="13">
        <v>87</v>
      </c>
      <c r="N109" s="13">
        <v>151</v>
      </c>
    </row>
    <row r="110" spans="1:14" s="5" customFormat="1" x14ac:dyDescent="0.25">
      <c r="A110" s="11" t="s">
        <v>250</v>
      </c>
      <c r="B110" s="11"/>
      <c r="C110" s="11"/>
      <c r="D110" s="11"/>
      <c r="E110" s="14">
        <f t="shared" ref="E110:M110" si="14">SUM(E108:E109)</f>
        <v>3</v>
      </c>
      <c r="F110" s="14">
        <f t="shared" si="14"/>
        <v>45</v>
      </c>
      <c r="G110" s="14">
        <f t="shared" si="14"/>
        <v>0</v>
      </c>
      <c r="H110" s="14">
        <f t="shared" si="14"/>
        <v>15</v>
      </c>
      <c r="I110" s="14">
        <f t="shared" si="14"/>
        <v>0</v>
      </c>
      <c r="J110" s="14">
        <f t="shared" si="14"/>
        <v>8</v>
      </c>
      <c r="K110" s="14">
        <f t="shared" si="14"/>
        <v>4</v>
      </c>
      <c r="L110" s="14">
        <f t="shared" si="14"/>
        <v>1</v>
      </c>
      <c r="M110" s="14">
        <f t="shared" si="14"/>
        <v>98</v>
      </c>
      <c r="N110" s="14">
        <f>SUM(N108:N109)</f>
        <v>174</v>
      </c>
    </row>
    <row r="111" spans="1:14" x14ac:dyDescent="0.2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1" t="s">
        <v>189</v>
      </c>
      <c r="B112" s="12" t="s">
        <v>71</v>
      </c>
      <c r="C112" s="11" t="s">
        <v>58</v>
      </c>
      <c r="D112" s="12" t="s">
        <v>72</v>
      </c>
      <c r="E112" s="13"/>
      <c r="F112" s="13"/>
      <c r="G112" s="13"/>
      <c r="H112" s="13">
        <v>1</v>
      </c>
      <c r="I112" s="13"/>
      <c r="J112" s="13"/>
      <c r="K112" s="13">
        <v>3</v>
      </c>
      <c r="L112" s="13"/>
      <c r="M112" s="13">
        <v>25</v>
      </c>
      <c r="N112" s="13">
        <v>29</v>
      </c>
    </row>
    <row r="113" spans="1:14" x14ac:dyDescent="0.25">
      <c r="A113" s="11"/>
      <c r="B113" s="12" t="s">
        <v>91</v>
      </c>
      <c r="C113" s="11" t="s">
        <v>64</v>
      </c>
      <c r="D113" s="12" t="s">
        <v>92</v>
      </c>
      <c r="E113" s="13"/>
      <c r="F113" s="13">
        <v>6</v>
      </c>
      <c r="G113" s="13"/>
      <c r="H113" s="13">
        <v>7</v>
      </c>
      <c r="I113" s="13"/>
      <c r="J113" s="13">
        <v>1</v>
      </c>
      <c r="K113" s="13"/>
      <c r="L113" s="13"/>
      <c r="M113" s="13">
        <v>21</v>
      </c>
      <c r="N113" s="13">
        <v>35</v>
      </c>
    </row>
    <row r="114" spans="1:14" s="5" customFormat="1" x14ac:dyDescent="0.25">
      <c r="A114" s="11" t="s">
        <v>251</v>
      </c>
      <c r="B114" s="11"/>
      <c r="C114" s="11"/>
      <c r="D114" s="11"/>
      <c r="E114" s="14">
        <f t="shared" ref="E114:M114" si="15">SUM(E112:E113)</f>
        <v>0</v>
      </c>
      <c r="F114" s="14">
        <f t="shared" si="15"/>
        <v>6</v>
      </c>
      <c r="G114" s="14">
        <f t="shared" si="15"/>
        <v>0</v>
      </c>
      <c r="H114" s="14">
        <f t="shared" si="15"/>
        <v>8</v>
      </c>
      <c r="I114" s="14">
        <f t="shared" si="15"/>
        <v>0</v>
      </c>
      <c r="J114" s="14">
        <f t="shared" si="15"/>
        <v>1</v>
      </c>
      <c r="K114" s="14">
        <f t="shared" si="15"/>
        <v>3</v>
      </c>
      <c r="L114" s="14">
        <f t="shared" si="15"/>
        <v>0</v>
      </c>
      <c r="M114" s="14">
        <f t="shared" si="15"/>
        <v>46</v>
      </c>
      <c r="N114" s="14">
        <f>SUM(N112:N113)</f>
        <v>64</v>
      </c>
    </row>
    <row r="115" spans="1:14" x14ac:dyDescent="0.25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1" t="s">
        <v>192</v>
      </c>
      <c r="B116" s="12" t="s">
        <v>109</v>
      </c>
      <c r="C116" s="11" t="s">
        <v>64</v>
      </c>
      <c r="D116" s="12" t="s">
        <v>110</v>
      </c>
      <c r="E116" s="13">
        <v>2</v>
      </c>
      <c r="F116" s="13">
        <v>60</v>
      </c>
      <c r="G116" s="13"/>
      <c r="H116" s="13">
        <v>18</v>
      </c>
      <c r="I116" s="13">
        <v>2</v>
      </c>
      <c r="J116" s="13">
        <v>6</v>
      </c>
      <c r="K116" s="13">
        <v>4</v>
      </c>
      <c r="L116" s="13"/>
      <c r="M116" s="13">
        <v>152</v>
      </c>
      <c r="N116" s="13">
        <v>244</v>
      </c>
    </row>
    <row r="117" spans="1:14" x14ac:dyDescent="0.25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1" t="s">
        <v>196</v>
      </c>
      <c r="B118" s="12" t="s">
        <v>75</v>
      </c>
      <c r="C118" s="11" t="s">
        <v>58</v>
      </c>
      <c r="D118" s="12" t="s">
        <v>76</v>
      </c>
      <c r="E118" s="13">
        <v>1</v>
      </c>
      <c r="F118" s="13">
        <v>26</v>
      </c>
      <c r="G118" s="13"/>
      <c r="H118" s="13">
        <v>14</v>
      </c>
      <c r="I118" s="13"/>
      <c r="J118" s="13">
        <v>4</v>
      </c>
      <c r="K118" s="13">
        <v>6</v>
      </c>
      <c r="L118" s="13"/>
      <c r="M118" s="13">
        <v>176</v>
      </c>
      <c r="N118" s="13">
        <v>227</v>
      </c>
    </row>
    <row r="119" spans="1:14" x14ac:dyDescent="0.25">
      <c r="A119" s="11"/>
      <c r="B119" s="12" t="s">
        <v>157</v>
      </c>
      <c r="C119" s="11" t="s">
        <v>64</v>
      </c>
      <c r="D119" s="12" t="s">
        <v>158</v>
      </c>
      <c r="E119" s="13"/>
      <c r="F119" s="13">
        <v>1</v>
      </c>
      <c r="G119" s="13"/>
      <c r="H119" s="13">
        <v>2</v>
      </c>
      <c r="I119" s="13"/>
      <c r="J119" s="13"/>
      <c r="K119" s="13"/>
      <c r="L119" s="13"/>
      <c r="M119" s="13">
        <v>27</v>
      </c>
      <c r="N119" s="13">
        <v>30</v>
      </c>
    </row>
    <row r="120" spans="1:14" x14ac:dyDescent="0.25">
      <c r="A120" s="11"/>
      <c r="B120" s="12"/>
      <c r="C120" s="11" t="s">
        <v>225</v>
      </c>
      <c r="D120" s="12" t="s">
        <v>158</v>
      </c>
      <c r="E120" s="13"/>
      <c r="F120" s="13"/>
      <c r="G120" s="13"/>
      <c r="H120" s="13">
        <v>1</v>
      </c>
      <c r="I120" s="13"/>
      <c r="J120" s="13"/>
      <c r="K120" s="13"/>
      <c r="L120" s="13"/>
      <c r="M120" s="13">
        <v>10</v>
      </c>
      <c r="N120" s="13">
        <v>11</v>
      </c>
    </row>
    <row r="121" spans="1:14" s="5" customFormat="1" x14ac:dyDescent="0.25">
      <c r="A121" s="11"/>
      <c r="B121" s="12" t="s">
        <v>159</v>
      </c>
      <c r="C121" s="11" t="s">
        <v>64</v>
      </c>
      <c r="D121" s="12" t="s">
        <v>160</v>
      </c>
      <c r="E121" s="13"/>
      <c r="F121" s="13">
        <v>2</v>
      </c>
      <c r="G121" s="13"/>
      <c r="H121" s="13">
        <v>2</v>
      </c>
      <c r="I121" s="13"/>
      <c r="J121" s="13"/>
      <c r="K121" s="13"/>
      <c r="L121" s="13"/>
      <c r="M121" s="13">
        <v>11</v>
      </c>
      <c r="N121" s="13">
        <v>15</v>
      </c>
    </row>
    <row r="122" spans="1:14" x14ac:dyDescent="0.25">
      <c r="A122" s="11"/>
      <c r="B122" s="12"/>
      <c r="C122" s="11" t="s">
        <v>225</v>
      </c>
      <c r="D122" s="12" t="s">
        <v>160</v>
      </c>
      <c r="E122" s="13"/>
      <c r="F122" s="13">
        <v>1</v>
      </c>
      <c r="G122" s="13"/>
      <c r="H122" s="13">
        <v>1</v>
      </c>
      <c r="I122" s="13"/>
      <c r="J122" s="13"/>
      <c r="K122" s="13"/>
      <c r="L122" s="13"/>
      <c r="M122" s="13">
        <v>6</v>
      </c>
      <c r="N122" s="13">
        <v>8</v>
      </c>
    </row>
    <row r="123" spans="1:14" x14ac:dyDescent="0.25">
      <c r="A123" s="11" t="s">
        <v>252</v>
      </c>
      <c r="B123" s="11"/>
      <c r="C123" s="11"/>
      <c r="D123" s="11"/>
      <c r="E123" s="14">
        <f t="shared" ref="E123:M123" si="16">SUM(E118:E122)</f>
        <v>1</v>
      </c>
      <c r="F123" s="14">
        <f t="shared" si="16"/>
        <v>30</v>
      </c>
      <c r="G123" s="14">
        <f t="shared" si="16"/>
        <v>0</v>
      </c>
      <c r="H123" s="14">
        <f t="shared" si="16"/>
        <v>20</v>
      </c>
      <c r="I123" s="14">
        <f t="shared" si="16"/>
        <v>0</v>
      </c>
      <c r="J123" s="14">
        <f t="shared" si="16"/>
        <v>4</v>
      </c>
      <c r="K123" s="14">
        <f t="shared" si="16"/>
        <v>6</v>
      </c>
      <c r="L123" s="14">
        <f t="shared" si="16"/>
        <v>0</v>
      </c>
      <c r="M123" s="14">
        <f t="shared" si="16"/>
        <v>230</v>
      </c>
      <c r="N123" s="14">
        <f>SUM(N118:N122)</f>
        <v>291</v>
      </c>
    </row>
    <row r="124" spans="1:14" x14ac:dyDescent="0.25">
      <c r="A124" s="12"/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1" t="s">
        <v>78</v>
      </c>
      <c r="B125" s="12" t="s">
        <v>190</v>
      </c>
      <c r="C125" s="11" t="s">
        <v>64</v>
      </c>
      <c r="D125" s="12" t="s">
        <v>191</v>
      </c>
      <c r="E125" s="13"/>
      <c r="F125" s="13">
        <v>4</v>
      </c>
      <c r="G125" s="13"/>
      <c r="H125" s="13">
        <v>5</v>
      </c>
      <c r="I125" s="13"/>
      <c r="J125" s="13"/>
      <c r="K125" s="13"/>
      <c r="L125" s="13"/>
      <c r="M125" s="13">
        <v>15</v>
      </c>
      <c r="N125" s="13">
        <v>24</v>
      </c>
    </row>
    <row r="126" spans="1:14" s="5" customFormat="1" x14ac:dyDescent="0.25">
      <c r="A126" s="11"/>
      <c r="B126" s="12" t="s">
        <v>77</v>
      </c>
      <c r="C126" s="11" t="s">
        <v>58</v>
      </c>
      <c r="D126" s="12" t="s">
        <v>78</v>
      </c>
      <c r="E126" s="13">
        <v>3</v>
      </c>
      <c r="F126" s="13">
        <v>22</v>
      </c>
      <c r="G126" s="13"/>
      <c r="H126" s="13">
        <v>7</v>
      </c>
      <c r="I126" s="13"/>
      <c r="J126" s="13"/>
      <c r="K126" s="13"/>
      <c r="L126" s="13"/>
      <c r="M126" s="13">
        <v>51</v>
      </c>
      <c r="N126" s="13">
        <v>83</v>
      </c>
    </row>
    <row r="127" spans="1:14" x14ac:dyDescent="0.25">
      <c r="A127" s="11"/>
      <c r="B127" s="12"/>
      <c r="C127" s="11" t="s">
        <v>64</v>
      </c>
      <c r="D127" s="12" t="s">
        <v>78</v>
      </c>
      <c r="E127" s="13"/>
      <c r="F127" s="13">
        <v>1</v>
      </c>
      <c r="G127" s="13"/>
      <c r="H127" s="13"/>
      <c r="I127" s="13"/>
      <c r="J127" s="13"/>
      <c r="K127" s="13"/>
      <c r="L127" s="13"/>
      <c r="M127" s="13"/>
      <c r="N127" s="13">
        <v>1</v>
      </c>
    </row>
    <row r="128" spans="1:14" x14ac:dyDescent="0.25">
      <c r="A128" s="11"/>
      <c r="B128" s="12" t="s">
        <v>79</v>
      </c>
      <c r="C128" s="11" t="s">
        <v>64</v>
      </c>
      <c r="D128" s="12" t="s">
        <v>80</v>
      </c>
      <c r="E128" s="13">
        <v>2</v>
      </c>
      <c r="F128" s="13">
        <v>11</v>
      </c>
      <c r="G128" s="13"/>
      <c r="H128" s="13">
        <v>7</v>
      </c>
      <c r="I128" s="13">
        <v>1</v>
      </c>
      <c r="J128" s="13">
        <v>1</v>
      </c>
      <c r="K128" s="13">
        <v>2</v>
      </c>
      <c r="L128" s="13"/>
      <c r="M128" s="13">
        <v>52</v>
      </c>
      <c r="N128" s="13">
        <v>76</v>
      </c>
    </row>
    <row r="129" spans="1:14" x14ac:dyDescent="0.25">
      <c r="A129" s="11"/>
      <c r="B129" s="12"/>
      <c r="C129" s="11" t="s">
        <v>225</v>
      </c>
      <c r="D129" s="12" t="s">
        <v>80</v>
      </c>
      <c r="E129" s="13"/>
      <c r="F129" s="13"/>
      <c r="G129" s="13"/>
      <c r="H129" s="13"/>
      <c r="I129" s="13"/>
      <c r="J129" s="13"/>
      <c r="K129" s="13"/>
      <c r="L129" s="13"/>
      <c r="M129" s="13">
        <v>2</v>
      </c>
      <c r="N129" s="13">
        <v>2</v>
      </c>
    </row>
    <row r="130" spans="1:14" x14ac:dyDescent="0.25">
      <c r="A130" s="11"/>
      <c r="B130" s="12" t="s">
        <v>137</v>
      </c>
      <c r="C130" s="11" t="s">
        <v>64</v>
      </c>
      <c r="D130" s="12" t="s">
        <v>138</v>
      </c>
      <c r="E130" s="13"/>
      <c r="F130" s="13"/>
      <c r="G130" s="13"/>
      <c r="H130" s="13"/>
      <c r="I130" s="13"/>
      <c r="J130" s="13"/>
      <c r="K130" s="13">
        <v>1</v>
      </c>
      <c r="L130" s="13"/>
      <c r="M130" s="13">
        <v>8</v>
      </c>
      <c r="N130" s="13">
        <v>9</v>
      </c>
    </row>
    <row r="131" spans="1:14" x14ac:dyDescent="0.25">
      <c r="A131" s="11"/>
      <c r="B131" s="12"/>
      <c r="C131" s="11" t="s">
        <v>225</v>
      </c>
      <c r="D131" s="12" t="s">
        <v>138</v>
      </c>
      <c r="E131" s="13"/>
      <c r="F131" s="13"/>
      <c r="G131" s="13"/>
      <c r="H131" s="13"/>
      <c r="I131" s="13"/>
      <c r="J131" s="13"/>
      <c r="K131" s="13"/>
      <c r="L131" s="13"/>
      <c r="M131" s="13">
        <v>2</v>
      </c>
      <c r="N131" s="13">
        <v>2</v>
      </c>
    </row>
    <row r="132" spans="1:14" x14ac:dyDescent="0.25">
      <c r="A132" s="11" t="s">
        <v>253</v>
      </c>
      <c r="B132" s="11"/>
      <c r="C132" s="11"/>
      <c r="D132" s="11"/>
      <c r="E132" s="14">
        <f t="shared" ref="E132:M132" si="17">SUM(E125:E131)</f>
        <v>5</v>
      </c>
      <c r="F132" s="14">
        <f t="shared" si="17"/>
        <v>38</v>
      </c>
      <c r="G132" s="14">
        <f t="shared" si="17"/>
        <v>0</v>
      </c>
      <c r="H132" s="14">
        <f t="shared" si="17"/>
        <v>19</v>
      </c>
      <c r="I132" s="14">
        <f t="shared" si="17"/>
        <v>1</v>
      </c>
      <c r="J132" s="14">
        <f t="shared" si="17"/>
        <v>1</v>
      </c>
      <c r="K132" s="14">
        <f t="shared" si="17"/>
        <v>3</v>
      </c>
      <c r="L132" s="14">
        <f t="shared" si="17"/>
        <v>0</v>
      </c>
      <c r="M132" s="14">
        <f t="shared" si="17"/>
        <v>130</v>
      </c>
      <c r="N132" s="14">
        <f>SUM(N125:N131)</f>
        <v>197</v>
      </c>
    </row>
    <row r="133" spans="1:14" x14ac:dyDescent="0.25">
      <c r="A133" s="12"/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1" t="s">
        <v>82</v>
      </c>
      <c r="B134" s="12" t="s">
        <v>81</v>
      </c>
      <c r="C134" s="11" t="s">
        <v>58</v>
      </c>
      <c r="D134" s="12" t="s">
        <v>82</v>
      </c>
      <c r="E134" s="13">
        <v>3</v>
      </c>
      <c r="F134" s="13">
        <v>9</v>
      </c>
      <c r="G134" s="13"/>
      <c r="H134" s="13">
        <v>5</v>
      </c>
      <c r="I134" s="13">
        <v>1</v>
      </c>
      <c r="J134" s="13">
        <v>3</v>
      </c>
      <c r="K134" s="13"/>
      <c r="L134" s="13"/>
      <c r="M134" s="13">
        <v>31</v>
      </c>
      <c r="N134" s="13">
        <v>52</v>
      </c>
    </row>
    <row r="135" spans="1:14" x14ac:dyDescent="0.25">
      <c r="A135" s="11"/>
      <c r="B135" s="12"/>
      <c r="C135" s="11" t="s">
        <v>64</v>
      </c>
      <c r="D135" s="12" t="s">
        <v>82</v>
      </c>
      <c r="E135" s="13"/>
      <c r="F135" s="13">
        <v>1</v>
      </c>
      <c r="G135" s="13"/>
      <c r="H135" s="13"/>
      <c r="I135" s="13"/>
      <c r="J135" s="13"/>
      <c r="K135" s="13">
        <v>1</v>
      </c>
      <c r="L135" s="13"/>
      <c r="M135" s="13">
        <v>9</v>
      </c>
      <c r="N135" s="13">
        <v>11</v>
      </c>
    </row>
    <row r="136" spans="1:14" x14ac:dyDescent="0.25">
      <c r="A136" s="11" t="s">
        <v>254</v>
      </c>
      <c r="B136" s="11"/>
      <c r="C136" s="11"/>
      <c r="D136" s="11"/>
      <c r="E136" s="14">
        <f t="shared" ref="E136:M136" si="18">SUM(E134:E135)</f>
        <v>3</v>
      </c>
      <c r="F136" s="14">
        <f t="shared" si="18"/>
        <v>10</v>
      </c>
      <c r="G136" s="14">
        <f t="shared" si="18"/>
        <v>0</v>
      </c>
      <c r="H136" s="14">
        <f t="shared" si="18"/>
        <v>5</v>
      </c>
      <c r="I136" s="14">
        <f t="shared" si="18"/>
        <v>1</v>
      </c>
      <c r="J136" s="14">
        <f t="shared" si="18"/>
        <v>3</v>
      </c>
      <c r="K136" s="14">
        <f t="shared" si="18"/>
        <v>1</v>
      </c>
      <c r="L136" s="14">
        <f t="shared" si="18"/>
        <v>0</v>
      </c>
      <c r="M136" s="14">
        <f t="shared" si="18"/>
        <v>40</v>
      </c>
      <c r="N136" s="14">
        <f>SUM(N134:N135)</f>
        <v>63</v>
      </c>
    </row>
    <row r="137" spans="1:14" s="5" customFormat="1" x14ac:dyDescent="0.25">
      <c r="A137" s="12"/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1" t="s">
        <v>84</v>
      </c>
      <c r="B138" s="12" t="s">
        <v>83</v>
      </c>
      <c r="C138" s="11" t="s">
        <v>58</v>
      </c>
      <c r="D138" s="12" t="s">
        <v>84</v>
      </c>
      <c r="E138" s="13">
        <v>5</v>
      </c>
      <c r="F138" s="13">
        <v>58</v>
      </c>
      <c r="G138" s="13"/>
      <c r="H138" s="13">
        <v>21</v>
      </c>
      <c r="I138" s="13"/>
      <c r="J138" s="13">
        <v>3</v>
      </c>
      <c r="K138" s="13">
        <v>10</v>
      </c>
      <c r="L138" s="13"/>
      <c r="M138" s="13">
        <v>78</v>
      </c>
      <c r="N138" s="13">
        <v>175</v>
      </c>
    </row>
    <row r="139" spans="1:14" x14ac:dyDescent="0.25">
      <c r="A139" s="12"/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1" t="s">
        <v>86</v>
      </c>
      <c r="B140" s="12" t="s">
        <v>85</v>
      </c>
      <c r="C140" s="11" t="s">
        <v>58</v>
      </c>
      <c r="D140" s="12" t="s">
        <v>86</v>
      </c>
      <c r="E140" s="13">
        <v>13</v>
      </c>
      <c r="F140" s="13">
        <v>136</v>
      </c>
      <c r="G140" s="13"/>
      <c r="H140" s="13">
        <v>54</v>
      </c>
      <c r="I140" s="13"/>
      <c r="J140" s="13">
        <v>4</v>
      </c>
      <c r="K140" s="13">
        <v>19</v>
      </c>
      <c r="L140" s="13">
        <v>2</v>
      </c>
      <c r="M140" s="13">
        <v>302</v>
      </c>
      <c r="N140" s="13">
        <v>530</v>
      </c>
    </row>
    <row r="141" spans="1:14" x14ac:dyDescent="0.25">
      <c r="A141" s="11"/>
      <c r="B141" s="12"/>
      <c r="C141" s="11" t="s">
        <v>64</v>
      </c>
      <c r="D141" s="12" t="s">
        <v>86</v>
      </c>
      <c r="E141" s="13"/>
      <c r="F141" s="13">
        <v>2</v>
      </c>
      <c r="G141" s="13"/>
      <c r="H141" s="13"/>
      <c r="I141" s="13"/>
      <c r="J141" s="13"/>
      <c r="K141" s="13"/>
      <c r="L141" s="13"/>
      <c r="M141" s="13">
        <v>5</v>
      </c>
      <c r="N141" s="13">
        <v>7</v>
      </c>
    </row>
    <row r="142" spans="1:14" x14ac:dyDescent="0.25">
      <c r="A142" s="11" t="s">
        <v>255</v>
      </c>
      <c r="B142" s="11"/>
      <c r="C142" s="11"/>
      <c r="D142" s="11"/>
      <c r="E142" s="14">
        <f t="shared" ref="E142:M142" si="19">SUM(E140:E141)</f>
        <v>13</v>
      </c>
      <c r="F142" s="14">
        <f t="shared" si="19"/>
        <v>138</v>
      </c>
      <c r="G142" s="14">
        <f t="shared" si="19"/>
        <v>0</v>
      </c>
      <c r="H142" s="14">
        <f t="shared" si="19"/>
        <v>54</v>
      </c>
      <c r="I142" s="14">
        <f t="shared" si="19"/>
        <v>0</v>
      </c>
      <c r="J142" s="14">
        <f t="shared" si="19"/>
        <v>4</v>
      </c>
      <c r="K142" s="14">
        <f t="shared" si="19"/>
        <v>19</v>
      </c>
      <c r="L142" s="14">
        <f t="shared" si="19"/>
        <v>2</v>
      </c>
      <c r="M142" s="14">
        <f t="shared" si="19"/>
        <v>307</v>
      </c>
      <c r="N142" s="14">
        <f>SUM(N140:N141)</f>
        <v>537</v>
      </c>
    </row>
    <row r="143" spans="1:14" x14ac:dyDescent="0.25">
      <c r="A143" s="12"/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1" t="s">
        <v>90</v>
      </c>
      <c r="B144" s="12" t="s">
        <v>87</v>
      </c>
      <c r="C144" s="11" t="s">
        <v>64</v>
      </c>
      <c r="D144" s="12" t="s">
        <v>88</v>
      </c>
      <c r="E144" s="13">
        <v>1</v>
      </c>
      <c r="F144" s="13">
        <v>50</v>
      </c>
      <c r="G144" s="13">
        <v>1</v>
      </c>
      <c r="H144" s="13">
        <v>14</v>
      </c>
      <c r="I144" s="13">
        <v>1</v>
      </c>
      <c r="J144" s="13"/>
      <c r="K144" s="13">
        <v>8</v>
      </c>
      <c r="L144" s="13"/>
      <c r="M144" s="13">
        <v>67</v>
      </c>
      <c r="N144" s="13">
        <v>142</v>
      </c>
    </row>
    <row r="145" spans="1:14" s="5" customFormat="1" x14ac:dyDescent="0.25">
      <c r="A145" s="11"/>
      <c r="B145" s="12" t="s">
        <v>89</v>
      </c>
      <c r="C145" s="11" t="s">
        <v>58</v>
      </c>
      <c r="D145" s="12" t="s">
        <v>90</v>
      </c>
      <c r="E145" s="13">
        <v>2</v>
      </c>
      <c r="F145" s="13">
        <v>34</v>
      </c>
      <c r="G145" s="13"/>
      <c r="H145" s="13">
        <v>11</v>
      </c>
      <c r="I145" s="13"/>
      <c r="J145" s="13">
        <v>1</v>
      </c>
      <c r="K145" s="13">
        <v>4</v>
      </c>
      <c r="L145" s="13"/>
      <c r="M145" s="13">
        <v>47</v>
      </c>
      <c r="N145" s="13">
        <v>99</v>
      </c>
    </row>
    <row r="146" spans="1:14" x14ac:dyDescent="0.25">
      <c r="A146" s="11" t="s">
        <v>256</v>
      </c>
      <c r="B146" s="11"/>
      <c r="C146" s="11"/>
      <c r="D146" s="11"/>
      <c r="E146" s="14">
        <f t="shared" ref="E146:M146" si="20">SUM(E144:E145)</f>
        <v>3</v>
      </c>
      <c r="F146" s="14">
        <f t="shared" si="20"/>
        <v>84</v>
      </c>
      <c r="G146" s="14">
        <f t="shared" si="20"/>
        <v>1</v>
      </c>
      <c r="H146" s="14">
        <f t="shared" si="20"/>
        <v>25</v>
      </c>
      <c r="I146" s="14">
        <f t="shared" si="20"/>
        <v>1</v>
      </c>
      <c r="J146" s="14">
        <f t="shared" si="20"/>
        <v>1</v>
      </c>
      <c r="K146" s="14">
        <f t="shared" si="20"/>
        <v>12</v>
      </c>
      <c r="L146" s="14">
        <f t="shared" si="20"/>
        <v>0</v>
      </c>
      <c r="M146" s="14">
        <f t="shared" si="20"/>
        <v>114</v>
      </c>
      <c r="N146" s="14">
        <f>SUM(N144:N145)</f>
        <v>241</v>
      </c>
    </row>
    <row r="147" spans="1:14" x14ac:dyDescent="0.25">
      <c r="A147" s="12"/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4" t="s">
        <v>202</v>
      </c>
      <c r="E148" s="6">
        <f t="shared" ref="E148:N148" si="21">SUM(E146,E142,E138,E136,E132,E123,E116,E114,E110,E106,E102,E96,E94)</f>
        <v>50</v>
      </c>
      <c r="F148" s="6">
        <f t="shared" si="21"/>
        <v>624</v>
      </c>
      <c r="G148" s="6">
        <f t="shared" si="21"/>
        <v>1</v>
      </c>
      <c r="H148" s="6">
        <f t="shared" si="21"/>
        <v>247</v>
      </c>
      <c r="I148" s="6">
        <f t="shared" si="21"/>
        <v>8</v>
      </c>
      <c r="J148" s="6">
        <f t="shared" si="21"/>
        <v>36</v>
      </c>
      <c r="K148" s="6">
        <f t="shared" si="21"/>
        <v>80</v>
      </c>
      <c r="L148" s="6">
        <f t="shared" si="21"/>
        <v>6</v>
      </c>
      <c r="M148" s="6">
        <f t="shared" si="21"/>
        <v>1548</v>
      </c>
      <c r="N148" s="6">
        <f t="shared" si="21"/>
        <v>2600</v>
      </c>
    </row>
    <row r="150" spans="1:14" x14ac:dyDescent="0.25">
      <c r="A150" s="4" t="s">
        <v>209</v>
      </c>
    </row>
    <row r="151" spans="1:14" x14ac:dyDescent="0.25">
      <c r="A151" s="11" t="s">
        <v>162</v>
      </c>
      <c r="B151" s="12" t="s">
        <v>93</v>
      </c>
      <c r="C151" s="11" t="s">
        <v>94</v>
      </c>
      <c r="D151" s="12" t="s">
        <v>95</v>
      </c>
      <c r="E151" s="13">
        <v>11</v>
      </c>
      <c r="F151" s="13">
        <v>84</v>
      </c>
      <c r="G151" s="13">
        <v>1</v>
      </c>
      <c r="H151" s="13">
        <v>40</v>
      </c>
      <c r="I151" s="13">
        <v>2</v>
      </c>
      <c r="J151" s="13">
        <v>4</v>
      </c>
      <c r="K151" s="13">
        <v>10</v>
      </c>
      <c r="L151" s="13">
        <v>1</v>
      </c>
      <c r="M151" s="13">
        <v>386</v>
      </c>
      <c r="N151" s="13">
        <v>539</v>
      </c>
    </row>
    <row r="152" spans="1:14" x14ac:dyDescent="0.25">
      <c r="A152" s="11"/>
      <c r="B152" s="12" t="s">
        <v>96</v>
      </c>
      <c r="C152" s="11" t="s">
        <v>97</v>
      </c>
      <c r="D152" s="12" t="s">
        <v>98</v>
      </c>
      <c r="E152" s="13">
        <v>6</v>
      </c>
      <c r="F152" s="13">
        <v>100</v>
      </c>
      <c r="G152" s="13"/>
      <c r="H152" s="13">
        <v>34</v>
      </c>
      <c r="I152" s="13">
        <v>1</v>
      </c>
      <c r="J152" s="13">
        <v>14</v>
      </c>
      <c r="K152" s="13">
        <v>12</v>
      </c>
      <c r="L152" s="13">
        <v>2</v>
      </c>
      <c r="M152" s="13">
        <v>132</v>
      </c>
      <c r="N152" s="13">
        <v>301</v>
      </c>
    </row>
    <row r="153" spans="1:14" x14ac:dyDescent="0.25">
      <c r="A153" s="11" t="s">
        <v>243</v>
      </c>
      <c r="B153" s="11"/>
      <c r="C153" s="11"/>
      <c r="D153" s="11"/>
      <c r="E153" s="14">
        <f t="shared" ref="E153:M153" si="22">SUM(E151:E152)</f>
        <v>17</v>
      </c>
      <c r="F153" s="14">
        <f t="shared" si="22"/>
        <v>184</v>
      </c>
      <c r="G153" s="14">
        <f t="shared" si="22"/>
        <v>1</v>
      </c>
      <c r="H153" s="14">
        <f t="shared" si="22"/>
        <v>74</v>
      </c>
      <c r="I153" s="14">
        <f t="shared" si="22"/>
        <v>3</v>
      </c>
      <c r="J153" s="14">
        <f t="shared" si="22"/>
        <v>18</v>
      </c>
      <c r="K153" s="14">
        <f t="shared" si="22"/>
        <v>22</v>
      </c>
      <c r="L153" s="14">
        <f t="shared" si="22"/>
        <v>3</v>
      </c>
      <c r="M153" s="14">
        <f t="shared" si="22"/>
        <v>518</v>
      </c>
      <c r="N153" s="14">
        <f>SUM(N151:N152)</f>
        <v>840</v>
      </c>
    </row>
    <row r="154" spans="1:14" x14ac:dyDescent="0.25">
      <c r="A154" s="12"/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1" t="s">
        <v>140</v>
      </c>
      <c r="B155" s="12" t="s">
        <v>139</v>
      </c>
      <c r="C155" s="11" t="s">
        <v>94</v>
      </c>
      <c r="D155" s="12" t="s">
        <v>140</v>
      </c>
      <c r="E155" s="13">
        <v>11</v>
      </c>
      <c r="F155" s="13">
        <v>11</v>
      </c>
      <c r="G155" s="13"/>
      <c r="H155" s="13">
        <v>2</v>
      </c>
      <c r="I155" s="13"/>
      <c r="J155" s="13">
        <v>3</v>
      </c>
      <c r="K155" s="13">
        <v>3</v>
      </c>
      <c r="L155" s="13"/>
      <c r="M155" s="13">
        <v>106</v>
      </c>
      <c r="N155" s="13">
        <v>136</v>
      </c>
    </row>
    <row r="156" spans="1:14" s="5" customFormat="1" x14ac:dyDescent="0.25">
      <c r="A156" s="11"/>
      <c r="B156" s="12" t="s">
        <v>99</v>
      </c>
      <c r="C156" s="11" t="s">
        <v>97</v>
      </c>
      <c r="D156" s="12" t="s">
        <v>100</v>
      </c>
      <c r="E156" s="13">
        <v>5</v>
      </c>
      <c r="F156" s="13">
        <v>11</v>
      </c>
      <c r="G156" s="13"/>
      <c r="H156" s="13">
        <v>6</v>
      </c>
      <c r="I156" s="13"/>
      <c r="J156" s="13"/>
      <c r="K156" s="13">
        <v>3</v>
      </c>
      <c r="L156" s="13"/>
      <c r="M156" s="13">
        <v>25</v>
      </c>
      <c r="N156" s="13">
        <v>50</v>
      </c>
    </row>
    <row r="157" spans="1:14" x14ac:dyDescent="0.25">
      <c r="A157" s="11" t="s">
        <v>257</v>
      </c>
      <c r="B157" s="11"/>
      <c r="C157" s="11"/>
      <c r="D157" s="11"/>
      <c r="E157" s="14">
        <f t="shared" ref="E157:M157" si="23">SUM(E155:E156)</f>
        <v>16</v>
      </c>
      <c r="F157" s="14">
        <f t="shared" si="23"/>
        <v>22</v>
      </c>
      <c r="G157" s="14">
        <f t="shared" si="23"/>
        <v>0</v>
      </c>
      <c r="H157" s="14">
        <f t="shared" si="23"/>
        <v>8</v>
      </c>
      <c r="I157" s="14">
        <f t="shared" si="23"/>
        <v>0</v>
      </c>
      <c r="J157" s="14">
        <f t="shared" si="23"/>
        <v>3</v>
      </c>
      <c r="K157" s="14">
        <f t="shared" si="23"/>
        <v>6</v>
      </c>
      <c r="L157" s="14">
        <f t="shared" si="23"/>
        <v>0</v>
      </c>
      <c r="M157" s="14">
        <f t="shared" si="23"/>
        <v>131</v>
      </c>
      <c r="N157" s="14">
        <f>SUM(N155:N156)</f>
        <v>186</v>
      </c>
    </row>
    <row r="158" spans="1:14" x14ac:dyDescent="0.25">
      <c r="A158" s="12"/>
      <c r="B158" s="12"/>
      <c r="C158" s="12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1" t="s">
        <v>142</v>
      </c>
      <c r="B159" s="12" t="s">
        <v>141</v>
      </c>
      <c r="C159" s="11" t="s">
        <v>94</v>
      </c>
      <c r="D159" s="12" t="s">
        <v>142</v>
      </c>
      <c r="E159" s="13">
        <v>12</v>
      </c>
      <c r="F159" s="13">
        <v>98</v>
      </c>
      <c r="G159" s="13"/>
      <c r="H159" s="13">
        <v>57</v>
      </c>
      <c r="I159" s="13">
        <v>2</v>
      </c>
      <c r="J159" s="13">
        <v>4</v>
      </c>
      <c r="K159" s="13">
        <v>13</v>
      </c>
      <c r="L159" s="13"/>
      <c r="M159" s="13">
        <v>299</v>
      </c>
      <c r="N159" s="13">
        <v>485</v>
      </c>
    </row>
    <row r="160" spans="1:14" s="5" customFormat="1" x14ac:dyDescent="0.25">
      <c r="A160" s="11"/>
      <c r="B160" s="12" t="s">
        <v>101</v>
      </c>
      <c r="C160" s="11" t="s">
        <v>97</v>
      </c>
      <c r="D160" s="12" t="s">
        <v>102</v>
      </c>
      <c r="E160" s="13">
        <v>4</v>
      </c>
      <c r="F160" s="13">
        <v>54</v>
      </c>
      <c r="G160" s="13"/>
      <c r="H160" s="13">
        <v>35</v>
      </c>
      <c r="I160" s="13"/>
      <c r="J160" s="13">
        <v>2</v>
      </c>
      <c r="K160" s="13">
        <v>6</v>
      </c>
      <c r="L160" s="13"/>
      <c r="M160" s="13">
        <v>86</v>
      </c>
      <c r="N160" s="13">
        <v>187</v>
      </c>
    </row>
    <row r="161" spans="1:14" x14ac:dyDescent="0.25">
      <c r="A161" s="11" t="s">
        <v>258</v>
      </c>
      <c r="B161" s="11"/>
      <c r="C161" s="11"/>
      <c r="D161" s="11"/>
      <c r="E161" s="14">
        <f t="shared" ref="E161:M161" si="24">SUM(E159:E160)</f>
        <v>16</v>
      </c>
      <c r="F161" s="14">
        <f t="shared" si="24"/>
        <v>152</v>
      </c>
      <c r="G161" s="14">
        <f t="shared" si="24"/>
        <v>0</v>
      </c>
      <c r="H161" s="14">
        <f t="shared" si="24"/>
        <v>92</v>
      </c>
      <c r="I161" s="14">
        <f t="shared" si="24"/>
        <v>2</v>
      </c>
      <c r="J161" s="14">
        <f t="shared" si="24"/>
        <v>6</v>
      </c>
      <c r="K161" s="14">
        <f t="shared" si="24"/>
        <v>19</v>
      </c>
      <c r="L161" s="14">
        <f t="shared" si="24"/>
        <v>0</v>
      </c>
      <c r="M161" s="14">
        <f t="shared" si="24"/>
        <v>385</v>
      </c>
      <c r="N161" s="14">
        <f>SUM(N159:N160)</f>
        <v>672</v>
      </c>
    </row>
    <row r="162" spans="1:14" x14ac:dyDescent="0.25">
      <c r="A162" s="12"/>
      <c r="B162" s="12"/>
      <c r="C162" s="12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1" t="s">
        <v>198</v>
      </c>
      <c r="B163" s="12" t="s">
        <v>103</v>
      </c>
      <c r="C163" s="11" t="s">
        <v>94</v>
      </c>
      <c r="D163" s="12" t="s">
        <v>104</v>
      </c>
      <c r="E163" s="13">
        <v>3</v>
      </c>
      <c r="F163" s="13">
        <v>11</v>
      </c>
      <c r="G163" s="13"/>
      <c r="H163" s="13">
        <v>6</v>
      </c>
      <c r="I163" s="13">
        <v>1</v>
      </c>
      <c r="J163" s="13">
        <v>2</v>
      </c>
      <c r="K163" s="13">
        <v>6</v>
      </c>
      <c r="L163" s="13"/>
      <c r="M163" s="13">
        <v>126</v>
      </c>
      <c r="N163" s="13">
        <v>155</v>
      </c>
    </row>
    <row r="164" spans="1:14" s="5" customFormat="1" x14ac:dyDescent="0.25">
      <c r="A164" s="12"/>
      <c r="B164" s="12"/>
      <c r="C164" s="12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1" t="s">
        <v>270</v>
      </c>
      <c r="B165" s="12" t="s">
        <v>107</v>
      </c>
      <c r="C165" s="11" t="s">
        <v>94</v>
      </c>
      <c r="D165" s="12" t="s">
        <v>108</v>
      </c>
      <c r="E165" s="13">
        <v>18</v>
      </c>
      <c r="F165" s="13">
        <v>88</v>
      </c>
      <c r="G165" s="13"/>
      <c r="H165" s="13">
        <v>44</v>
      </c>
      <c r="I165" s="13">
        <v>2</v>
      </c>
      <c r="J165" s="13">
        <v>11</v>
      </c>
      <c r="K165" s="13">
        <v>10</v>
      </c>
      <c r="L165" s="13">
        <v>1</v>
      </c>
      <c r="M165" s="13">
        <v>178</v>
      </c>
      <c r="N165" s="13">
        <v>352</v>
      </c>
    </row>
    <row r="166" spans="1:14" x14ac:dyDescent="0.25">
      <c r="A166" s="12"/>
      <c r="B166" s="12"/>
      <c r="C166" s="12"/>
      <c r="D166" s="12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1" t="s">
        <v>197</v>
      </c>
      <c r="B167" s="12" t="s">
        <v>111</v>
      </c>
      <c r="C167" s="11" t="s">
        <v>94</v>
      </c>
      <c r="D167" s="12" t="s">
        <v>112</v>
      </c>
      <c r="E167" s="13">
        <v>6</v>
      </c>
      <c r="F167" s="13">
        <v>38</v>
      </c>
      <c r="G167" s="13">
        <v>1</v>
      </c>
      <c r="H167" s="13">
        <v>21</v>
      </c>
      <c r="I167" s="13">
        <v>1</v>
      </c>
      <c r="J167" s="13">
        <v>7</v>
      </c>
      <c r="K167" s="13">
        <v>6</v>
      </c>
      <c r="L167" s="13">
        <v>1</v>
      </c>
      <c r="M167" s="13">
        <v>169</v>
      </c>
      <c r="N167" s="13">
        <v>250</v>
      </c>
    </row>
    <row r="168" spans="1:14" x14ac:dyDescent="0.25">
      <c r="A168" s="12"/>
      <c r="B168" s="12"/>
      <c r="C168" s="12"/>
      <c r="D168" s="12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1" t="s">
        <v>144</v>
      </c>
      <c r="B169" s="12" t="s">
        <v>143</v>
      </c>
      <c r="C169" s="11" t="s">
        <v>94</v>
      </c>
      <c r="D169" s="12" t="s">
        <v>144</v>
      </c>
      <c r="E169" s="13"/>
      <c r="F169" s="13">
        <v>52</v>
      </c>
      <c r="G169" s="13"/>
      <c r="H169" s="13">
        <v>16</v>
      </c>
      <c r="I169" s="13">
        <v>1</v>
      </c>
      <c r="J169" s="13">
        <v>1</v>
      </c>
      <c r="K169" s="13">
        <v>7</v>
      </c>
      <c r="L169" s="13"/>
      <c r="M169" s="13">
        <v>124</v>
      </c>
      <c r="N169" s="13">
        <v>201</v>
      </c>
    </row>
    <row r="170" spans="1:14" x14ac:dyDescent="0.25">
      <c r="A170" s="11"/>
      <c r="B170" s="12" t="s">
        <v>117</v>
      </c>
      <c r="C170" s="11" t="s">
        <v>97</v>
      </c>
      <c r="D170" s="12" t="s">
        <v>118</v>
      </c>
      <c r="E170" s="13">
        <v>1</v>
      </c>
      <c r="F170" s="13">
        <v>22</v>
      </c>
      <c r="G170" s="13"/>
      <c r="H170" s="13">
        <v>7</v>
      </c>
      <c r="I170" s="13"/>
      <c r="J170" s="13"/>
      <c r="K170" s="13">
        <v>2</v>
      </c>
      <c r="L170" s="13"/>
      <c r="M170" s="13">
        <v>25</v>
      </c>
      <c r="N170" s="13">
        <v>57</v>
      </c>
    </row>
    <row r="171" spans="1:14" x14ac:dyDescent="0.25">
      <c r="A171" s="11" t="s">
        <v>259</v>
      </c>
      <c r="B171" s="11"/>
      <c r="C171" s="11"/>
      <c r="D171" s="11"/>
      <c r="E171" s="14">
        <f t="shared" ref="E171:M171" si="25">SUM(E169:E170)</f>
        <v>1</v>
      </c>
      <c r="F171" s="14">
        <f t="shared" si="25"/>
        <v>74</v>
      </c>
      <c r="G171" s="14">
        <f t="shared" si="25"/>
        <v>0</v>
      </c>
      <c r="H171" s="14">
        <f t="shared" si="25"/>
        <v>23</v>
      </c>
      <c r="I171" s="14">
        <f t="shared" si="25"/>
        <v>1</v>
      </c>
      <c r="J171" s="14">
        <f t="shared" si="25"/>
        <v>1</v>
      </c>
      <c r="K171" s="14">
        <f t="shared" si="25"/>
        <v>9</v>
      </c>
      <c r="L171" s="14">
        <f t="shared" si="25"/>
        <v>0</v>
      </c>
      <c r="M171" s="14">
        <f t="shared" si="25"/>
        <v>149</v>
      </c>
      <c r="N171" s="14">
        <f>SUM(N169:N170)</f>
        <v>258</v>
      </c>
    </row>
    <row r="172" spans="1:14" x14ac:dyDescent="0.25">
      <c r="A172" s="12"/>
      <c r="B172" s="12"/>
      <c r="C172" s="12"/>
      <c r="D172" s="12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1" t="s">
        <v>199</v>
      </c>
      <c r="B173" s="12" t="s">
        <v>115</v>
      </c>
      <c r="C173" s="11" t="s">
        <v>94</v>
      </c>
      <c r="D173" s="12" t="s">
        <v>116</v>
      </c>
      <c r="E173" s="13">
        <v>1</v>
      </c>
      <c r="F173" s="13">
        <v>10</v>
      </c>
      <c r="G173" s="13">
        <v>1</v>
      </c>
      <c r="H173" s="13">
        <v>8</v>
      </c>
      <c r="I173" s="13"/>
      <c r="J173" s="13"/>
      <c r="K173" s="13">
        <v>2</v>
      </c>
      <c r="L173" s="13"/>
      <c r="M173" s="13">
        <v>74</v>
      </c>
      <c r="N173" s="13">
        <v>96</v>
      </c>
    </row>
    <row r="174" spans="1:14" x14ac:dyDescent="0.25">
      <c r="A174" s="12"/>
      <c r="B174" s="12"/>
      <c r="C174" s="12"/>
      <c r="D174" s="12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1" t="s">
        <v>163</v>
      </c>
      <c r="B175" s="12" t="s">
        <v>105</v>
      </c>
      <c r="C175" s="11" t="s">
        <v>94</v>
      </c>
      <c r="D175" s="12" t="s">
        <v>106</v>
      </c>
      <c r="E175" s="13">
        <v>4</v>
      </c>
      <c r="F175" s="13">
        <v>30</v>
      </c>
      <c r="G175" s="13"/>
      <c r="H175" s="13">
        <v>11</v>
      </c>
      <c r="I175" s="13"/>
      <c r="J175" s="13">
        <v>3</v>
      </c>
      <c r="K175" s="13">
        <v>2</v>
      </c>
      <c r="L175" s="13"/>
      <c r="M175" s="13">
        <v>44</v>
      </c>
      <c r="N175" s="13">
        <v>94</v>
      </c>
    </row>
    <row r="176" spans="1:14" x14ac:dyDescent="0.25">
      <c r="A176" s="11"/>
      <c r="B176" s="12" t="s">
        <v>260</v>
      </c>
      <c r="C176" s="11" t="s">
        <v>94</v>
      </c>
      <c r="D176" s="12" t="s">
        <v>261</v>
      </c>
      <c r="E176" s="13"/>
      <c r="F176" s="13">
        <v>8</v>
      </c>
      <c r="G176" s="13"/>
      <c r="H176" s="13">
        <v>1</v>
      </c>
      <c r="I176" s="13"/>
      <c r="J176" s="15">
        <v>3</v>
      </c>
      <c r="K176" s="13">
        <v>2</v>
      </c>
      <c r="L176" s="13">
        <v>1</v>
      </c>
      <c r="M176" s="13">
        <v>20</v>
      </c>
      <c r="N176" s="13">
        <v>35</v>
      </c>
    </row>
    <row r="177" spans="1:14" x14ac:dyDescent="0.25">
      <c r="A177" s="11"/>
      <c r="B177" s="12" t="s">
        <v>113</v>
      </c>
      <c r="C177" s="11" t="s">
        <v>94</v>
      </c>
      <c r="D177" s="12" t="s">
        <v>114</v>
      </c>
      <c r="E177" s="13">
        <v>9</v>
      </c>
      <c r="F177" s="13">
        <v>35</v>
      </c>
      <c r="G177" s="13"/>
      <c r="H177" s="13">
        <v>12</v>
      </c>
      <c r="I177" s="13">
        <v>1</v>
      </c>
      <c r="J177" s="13">
        <v>5</v>
      </c>
      <c r="K177" s="13">
        <v>6</v>
      </c>
      <c r="L177" s="13">
        <v>1</v>
      </c>
      <c r="M177" s="13">
        <v>147</v>
      </c>
      <c r="N177" s="13">
        <v>216</v>
      </c>
    </row>
    <row r="178" spans="1:14" x14ac:dyDescent="0.25">
      <c r="A178" s="11"/>
      <c r="B178" s="12" t="s">
        <v>145</v>
      </c>
      <c r="C178" s="11" t="s">
        <v>94</v>
      </c>
      <c r="D178" s="12" t="s">
        <v>146</v>
      </c>
      <c r="E178" s="13">
        <v>1</v>
      </c>
      <c r="F178" s="13">
        <v>12</v>
      </c>
      <c r="G178" s="13"/>
      <c r="H178" s="13">
        <v>2</v>
      </c>
      <c r="I178" s="13"/>
      <c r="J178" s="13">
        <v>2</v>
      </c>
      <c r="K178" s="13"/>
      <c r="L178" s="13"/>
      <c r="M178" s="13">
        <v>46</v>
      </c>
      <c r="N178" s="13">
        <v>63</v>
      </c>
    </row>
    <row r="179" spans="1:14" x14ac:dyDescent="0.25">
      <c r="A179" s="11"/>
      <c r="B179" s="12" t="s">
        <v>119</v>
      </c>
      <c r="C179" s="11" t="s">
        <v>94</v>
      </c>
      <c r="D179" s="12" t="s">
        <v>120</v>
      </c>
      <c r="E179" s="13"/>
      <c r="F179" s="13"/>
      <c r="G179" s="13"/>
      <c r="H179" s="13"/>
      <c r="I179" s="13"/>
      <c r="J179" s="13"/>
      <c r="K179" s="13"/>
      <c r="L179" s="13"/>
      <c r="M179" s="13">
        <v>27</v>
      </c>
      <c r="N179" s="13">
        <v>27</v>
      </c>
    </row>
    <row r="180" spans="1:14" x14ac:dyDescent="0.25">
      <c r="A180" s="11"/>
      <c r="B180" s="12"/>
      <c r="C180" s="11" t="s">
        <v>226</v>
      </c>
      <c r="D180" s="12" t="s">
        <v>120</v>
      </c>
      <c r="E180" s="13"/>
      <c r="F180" s="13">
        <v>1</v>
      </c>
      <c r="G180" s="13"/>
      <c r="H180" s="13"/>
      <c r="I180" s="13"/>
      <c r="J180" s="13"/>
      <c r="K180" s="13"/>
      <c r="L180" s="13"/>
      <c r="M180" s="13">
        <v>1</v>
      </c>
      <c r="N180" s="13">
        <v>2</v>
      </c>
    </row>
    <row r="181" spans="1:14" x14ac:dyDescent="0.25">
      <c r="A181" s="11" t="s">
        <v>262</v>
      </c>
      <c r="B181" s="11"/>
      <c r="C181" s="11"/>
      <c r="D181" s="11"/>
      <c r="E181" s="14">
        <f t="shared" ref="E181:M181" si="26">SUM(E175:E180)</f>
        <v>14</v>
      </c>
      <c r="F181" s="14">
        <f t="shared" si="26"/>
        <v>86</v>
      </c>
      <c r="G181" s="14">
        <f t="shared" si="26"/>
        <v>0</v>
      </c>
      <c r="H181" s="14">
        <f t="shared" si="26"/>
        <v>26</v>
      </c>
      <c r="I181" s="14">
        <f t="shared" si="26"/>
        <v>1</v>
      </c>
      <c r="J181" s="14">
        <f t="shared" si="26"/>
        <v>13</v>
      </c>
      <c r="K181" s="14">
        <f t="shared" si="26"/>
        <v>10</v>
      </c>
      <c r="L181" s="14">
        <f t="shared" si="26"/>
        <v>2</v>
      </c>
      <c r="M181" s="14">
        <f t="shared" si="26"/>
        <v>285</v>
      </c>
      <c r="N181" s="14">
        <f>SUM(N175:N180)</f>
        <v>437</v>
      </c>
    </row>
    <row r="182" spans="1:14" x14ac:dyDescent="0.25">
      <c r="A182" s="12"/>
      <c r="B182" s="12"/>
      <c r="C182" s="12"/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4" t="s">
        <v>209</v>
      </c>
      <c r="E183" s="6">
        <f t="shared" ref="E183:N183" si="27">SUM(E181,E173,E171,E167,E165,E163,E161,E157,E153)</f>
        <v>92</v>
      </c>
      <c r="F183" s="6">
        <f t="shared" si="27"/>
        <v>665</v>
      </c>
      <c r="G183" s="6">
        <f t="shared" si="27"/>
        <v>3</v>
      </c>
      <c r="H183" s="6">
        <f t="shared" si="27"/>
        <v>302</v>
      </c>
      <c r="I183" s="6">
        <f t="shared" si="27"/>
        <v>11</v>
      </c>
      <c r="J183" s="6">
        <f t="shared" si="27"/>
        <v>61</v>
      </c>
      <c r="K183" s="6">
        <f t="shared" si="27"/>
        <v>90</v>
      </c>
      <c r="L183" s="6">
        <f t="shared" si="27"/>
        <v>7</v>
      </c>
      <c r="M183" s="6">
        <f t="shared" si="27"/>
        <v>2015</v>
      </c>
      <c r="N183" s="6">
        <f t="shared" si="27"/>
        <v>3246</v>
      </c>
    </row>
    <row r="184" spans="1:14" x14ac:dyDescent="0.25">
      <c r="A184" s="4"/>
      <c r="E184" s="6"/>
      <c r="F184" s="6"/>
      <c r="G184" s="6"/>
      <c r="H184" s="6"/>
      <c r="I184" s="6"/>
      <c r="J184" s="6"/>
      <c r="K184" s="6"/>
      <c r="L184" s="6"/>
    </row>
    <row r="185" spans="1:14" x14ac:dyDescent="0.25">
      <c r="A185" s="4" t="s">
        <v>186</v>
      </c>
    </row>
    <row r="186" spans="1:14" x14ac:dyDescent="0.25">
      <c r="A186" s="11" t="s">
        <v>186</v>
      </c>
      <c r="B186" s="12" t="s">
        <v>121</v>
      </c>
      <c r="C186" s="11" t="s">
        <v>122</v>
      </c>
      <c r="D186" s="12" t="s">
        <v>123</v>
      </c>
      <c r="E186" s="13">
        <v>3</v>
      </c>
      <c r="F186" s="13">
        <v>14</v>
      </c>
      <c r="G186" s="13"/>
      <c r="H186" s="13">
        <v>8</v>
      </c>
      <c r="I186" s="13"/>
      <c r="J186" s="13"/>
      <c r="K186" s="13">
        <v>5</v>
      </c>
      <c r="L186" s="13"/>
      <c r="M186" s="13">
        <v>57</v>
      </c>
      <c r="N186" s="13">
        <v>87</v>
      </c>
    </row>
    <row r="187" spans="1:14" x14ac:dyDescent="0.25">
      <c r="A187" s="11"/>
      <c r="B187" s="12" t="s">
        <v>147</v>
      </c>
      <c r="C187" s="11" t="s">
        <v>148</v>
      </c>
      <c r="D187" s="12" t="s">
        <v>149</v>
      </c>
      <c r="E187" s="13"/>
      <c r="F187" s="13">
        <v>38</v>
      </c>
      <c r="G187" s="13">
        <v>1</v>
      </c>
      <c r="H187" s="13">
        <v>10</v>
      </c>
      <c r="I187" s="13"/>
      <c r="J187" s="13"/>
      <c r="K187" s="13">
        <v>6</v>
      </c>
      <c r="L187" s="13">
        <v>1</v>
      </c>
      <c r="M187" s="13">
        <v>61</v>
      </c>
      <c r="N187" s="13">
        <v>117</v>
      </c>
    </row>
    <row r="188" spans="1:14" x14ac:dyDescent="0.25">
      <c r="A188" s="11"/>
      <c r="B188" s="12" t="s">
        <v>124</v>
      </c>
      <c r="C188" s="11" t="s">
        <v>125</v>
      </c>
      <c r="D188" s="12" t="s">
        <v>126</v>
      </c>
      <c r="E188" s="13">
        <v>1</v>
      </c>
      <c r="F188" s="13">
        <v>22</v>
      </c>
      <c r="G188" s="13"/>
      <c r="H188" s="13">
        <v>2</v>
      </c>
      <c r="I188" s="13">
        <v>2</v>
      </c>
      <c r="J188" s="13"/>
      <c r="K188" s="13">
        <v>4</v>
      </c>
      <c r="L188" s="13">
        <v>1</v>
      </c>
      <c r="M188" s="13">
        <v>107</v>
      </c>
      <c r="N188" s="13">
        <v>139</v>
      </c>
    </row>
    <row r="189" spans="1:14" x14ac:dyDescent="0.25">
      <c r="A189" s="11"/>
      <c r="B189" s="12" t="s">
        <v>263</v>
      </c>
      <c r="C189" s="11" t="s">
        <v>125</v>
      </c>
      <c r="D189" s="12" t="s">
        <v>264</v>
      </c>
      <c r="E189" s="13"/>
      <c r="F189" s="13"/>
      <c r="G189" s="13"/>
      <c r="H189" s="13"/>
      <c r="I189" s="13"/>
      <c r="J189" s="13"/>
      <c r="K189" s="13"/>
      <c r="L189" s="13"/>
      <c r="M189" s="13">
        <v>3</v>
      </c>
      <c r="N189" s="13">
        <v>3</v>
      </c>
    </row>
    <row r="190" spans="1:14" x14ac:dyDescent="0.25">
      <c r="A190" s="11"/>
      <c r="B190" s="12" t="s">
        <v>127</v>
      </c>
      <c r="C190" s="11" t="s">
        <v>122</v>
      </c>
      <c r="D190" s="12" t="s">
        <v>128</v>
      </c>
      <c r="E190" s="13">
        <v>13</v>
      </c>
      <c r="F190" s="13">
        <v>119</v>
      </c>
      <c r="G190" s="13">
        <v>1</v>
      </c>
      <c r="H190" s="13">
        <v>78</v>
      </c>
      <c r="I190" s="13">
        <v>3</v>
      </c>
      <c r="J190" s="13">
        <v>3</v>
      </c>
      <c r="K190" s="13">
        <v>16</v>
      </c>
      <c r="L190" s="13"/>
      <c r="M190" s="13">
        <v>246</v>
      </c>
      <c r="N190" s="13">
        <v>479</v>
      </c>
    </row>
    <row r="191" spans="1:14" x14ac:dyDescent="0.25">
      <c r="A191" s="11" t="s">
        <v>271</v>
      </c>
      <c r="B191" s="11"/>
      <c r="C191" s="11"/>
      <c r="D191" s="11"/>
      <c r="E191" s="14">
        <f t="shared" ref="E191:M191" si="28">SUM(E186:E190)</f>
        <v>17</v>
      </c>
      <c r="F191" s="14">
        <f t="shared" si="28"/>
        <v>193</v>
      </c>
      <c r="G191" s="14">
        <f t="shared" si="28"/>
        <v>2</v>
      </c>
      <c r="H191" s="14">
        <f t="shared" si="28"/>
        <v>98</v>
      </c>
      <c r="I191" s="14">
        <f t="shared" si="28"/>
        <v>5</v>
      </c>
      <c r="J191" s="14">
        <f t="shared" si="28"/>
        <v>3</v>
      </c>
      <c r="K191" s="14">
        <f t="shared" si="28"/>
        <v>31</v>
      </c>
      <c r="L191" s="14">
        <f t="shared" si="28"/>
        <v>2</v>
      </c>
      <c r="M191" s="14">
        <f t="shared" si="28"/>
        <v>474</v>
      </c>
      <c r="N191" s="14">
        <f>SUM(N186:N190)</f>
        <v>825</v>
      </c>
    </row>
    <row r="192" spans="1:14" x14ac:dyDescent="0.25">
      <c r="A192" s="11"/>
      <c r="B192" s="11"/>
      <c r="C192" s="11"/>
      <c r="D192" s="11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25">
      <c r="A193" s="11" t="s">
        <v>272</v>
      </c>
      <c r="B193" s="12" t="s">
        <v>273</v>
      </c>
      <c r="C193" s="11" t="s">
        <v>125</v>
      </c>
      <c r="D193" s="12" t="s">
        <v>274</v>
      </c>
      <c r="E193" s="13"/>
      <c r="F193" s="13"/>
      <c r="G193" s="13"/>
      <c r="H193" s="13">
        <v>1</v>
      </c>
      <c r="I193" s="13"/>
      <c r="J193" s="13"/>
      <c r="K193" s="13"/>
      <c r="L193" s="13"/>
      <c r="M193" s="13">
        <v>5</v>
      </c>
      <c r="N193" s="13">
        <v>6</v>
      </c>
    </row>
    <row r="195" spans="1:14" x14ac:dyDescent="0.25">
      <c r="A195" s="5" t="s">
        <v>208</v>
      </c>
      <c r="B195" s="5"/>
      <c r="C195" s="5"/>
      <c r="D195" s="5"/>
      <c r="E195" s="8">
        <f t="shared" ref="E195:M195" si="29">SUM(E193,E191,E183,E148,E91,E64)</f>
        <v>200</v>
      </c>
      <c r="F195" s="8">
        <f t="shared" si="29"/>
        <v>1911</v>
      </c>
      <c r="G195" s="8">
        <f t="shared" si="29"/>
        <v>12</v>
      </c>
      <c r="H195" s="8">
        <f t="shared" si="29"/>
        <v>858</v>
      </c>
      <c r="I195" s="8">
        <f t="shared" si="29"/>
        <v>36</v>
      </c>
      <c r="J195" s="8">
        <f t="shared" si="29"/>
        <v>122</v>
      </c>
      <c r="K195" s="8">
        <f t="shared" si="29"/>
        <v>277</v>
      </c>
      <c r="L195" s="8">
        <f t="shared" si="29"/>
        <v>23</v>
      </c>
      <c r="M195" s="8">
        <f t="shared" si="29"/>
        <v>5899</v>
      </c>
      <c r="N195" s="8">
        <f>SUM(N193,N191,N183,N148,N91,N64)</f>
        <v>9338</v>
      </c>
    </row>
    <row r="196" spans="1:14" x14ac:dyDescent="0.25">
      <c r="A196" s="5"/>
      <c r="B196" s="5"/>
      <c r="C196" s="5"/>
      <c r="D196" s="5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5">
      <c r="A197" s="16" t="s">
        <v>186</v>
      </c>
      <c r="B197" t="s">
        <v>277</v>
      </c>
      <c r="C197" s="16" t="s">
        <v>278</v>
      </c>
      <c r="D197" t="s">
        <v>279</v>
      </c>
      <c r="E197" s="8">
        <v>1</v>
      </c>
      <c r="F197" s="8"/>
      <c r="G197" s="8"/>
      <c r="H197" s="8"/>
      <c r="I197" s="8"/>
      <c r="J197" s="8"/>
      <c r="K197" s="8"/>
      <c r="L197" s="8"/>
      <c r="M197" s="8">
        <v>16</v>
      </c>
      <c r="N197" s="8">
        <v>17</v>
      </c>
    </row>
    <row r="198" spans="1:14" x14ac:dyDescent="0.25">
      <c r="A198" s="5"/>
      <c r="B198" s="5"/>
      <c r="C198" s="5"/>
      <c r="D198" s="5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5">
      <c r="A199" s="5" t="s">
        <v>280</v>
      </c>
      <c r="B199" s="5"/>
      <c r="C199" s="5"/>
      <c r="D199" s="5"/>
      <c r="E199" s="8">
        <f>SUM(E195:E198)</f>
        <v>201</v>
      </c>
      <c r="F199" s="8">
        <f t="shared" ref="F199:N199" si="30">SUM(F195:F198)</f>
        <v>1911</v>
      </c>
      <c r="G199" s="8">
        <f t="shared" si="30"/>
        <v>12</v>
      </c>
      <c r="H199" s="8">
        <f t="shared" si="30"/>
        <v>858</v>
      </c>
      <c r="I199" s="8">
        <f t="shared" si="30"/>
        <v>36</v>
      </c>
      <c r="J199" s="8">
        <f t="shared" si="30"/>
        <v>122</v>
      </c>
      <c r="K199" s="8">
        <f t="shared" si="30"/>
        <v>277</v>
      </c>
      <c r="L199" s="8">
        <f t="shared" si="30"/>
        <v>23</v>
      </c>
      <c r="M199" s="8">
        <f t="shared" si="30"/>
        <v>5915</v>
      </c>
      <c r="N199" s="8">
        <f t="shared" si="30"/>
        <v>9355</v>
      </c>
    </row>
    <row r="200" spans="1:14" x14ac:dyDescent="0.25">
      <c r="A200" s="5"/>
      <c r="B200" s="5"/>
      <c r="C200" s="5"/>
      <c r="D200" s="5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5"/>
      <c r="B201" s="5"/>
      <c r="C201" s="5"/>
      <c r="D201" s="5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5">
      <c r="A202" s="18" t="s">
        <v>275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x14ac:dyDescent="0.25">
      <c r="A203" s="19" t="s">
        <v>215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</sheetData>
  <sheetProtection password="975D" sheet="1" objects="1" scenarios="1"/>
  <mergeCells count="5">
    <mergeCell ref="A3:N3"/>
    <mergeCell ref="A2:N2"/>
    <mergeCell ref="A1:N1"/>
    <mergeCell ref="A202:N202"/>
    <mergeCell ref="A203:N203"/>
  </mergeCells>
  <hyperlinks>
    <hyperlink ref="A203:D203" r:id="rId1" display="[Institutional Research Home]"/>
    <hyperlink ref="A203:F203" r:id="rId2" display="[Institutional Research Home]"/>
    <hyperlink ref="A202:D202" r:id="rId3" display="[Fall 2001 - Fact Sheet]"/>
    <hyperlink ref="A202:F202" r:id="rId4" display="[Fall 2008 - Fact Sheet]"/>
    <hyperlink ref="A202:M202" r:id="rId5" display="[Fall 2010 - Fact Sheet]"/>
    <hyperlink ref="A202:N202" r:id="rId6" display="[Fall 2013 - Fact Sheet]"/>
  </hyperlinks>
  <pageMargins left="0.7" right="0.7" top="0.75" bottom="0.75" header="0.3" footer="0.3"/>
  <pageSetup scale="66" orientation="landscape" r:id="rId7"/>
  <rowBreaks count="5" manualBreakCount="5">
    <brk id="64" max="16383" man="1"/>
    <brk id="91" max="16383" man="1"/>
    <brk id="134" max="13" man="1"/>
    <brk id="149" max="1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UG_Ethnic</vt:lpstr>
      <vt:lpstr>UG_Ethnic!Print_Area</vt:lpstr>
      <vt:lpstr>UG_Ethnic!Print_Titles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2012-11-28T17:55:44Z</cp:lastPrinted>
  <dcterms:created xsi:type="dcterms:W3CDTF">2009-11-05T19:49:47Z</dcterms:created>
  <dcterms:modified xsi:type="dcterms:W3CDTF">2013-11-19T15:43:18Z</dcterms:modified>
</cp:coreProperties>
</file>